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lauri\Desktop\Website - Decimes2406\Website - Decimes\Server\var\www\valuationmodel\extras\"/>
    </mc:Choice>
  </mc:AlternateContent>
  <xr:revisionPtr revIDLastSave="0" documentId="13_ncr:1_{A96AC3FB-1172-4B22-8C03-591D792EB26A}" xr6:coauthVersionLast="47" xr6:coauthVersionMax="47" xr10:uidLastSave="{00000000-0000-0000-0000-000000000000}"/>
  <bookViews>
    <workbookView xWindow="-108" yWindow="-108" windowWidth="23256" windowHeight="13896" activeTab="1" xr2:uid="{07E163CC-EDFC-4C7C-A278-68DA5B5B575F}"/>
  </bookViews>
  <sheets>
    <sheet name="FSM" sheetId="1" r:id="rId1"/>
    <sheet name="DCF " sheetId="7" r:id="rId2"/>
  </sheets>
  <definedNames>
    <definedName name="CIQWBGuid" hidden="1">"a611639b-bab1-425e-aaa5-008c326fdfdb"</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43588.5561574074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7" l="1"/>
  <c r="D18" i="7"/>
  <c r="D16" i="7"/>
  <c r="D14" i="7"/>
  <c r="D13" i="7"/>
  <c r="D12" i="7"/>
  <c r="D11" i="7"/>
  <c r="F8" i="7"/>
  <c r="E8" i="7"/>
  <c r="D8" i="7"/>
  <c r="C8" i="7"/>
  <c r="D6" i="7"/>
  <c r="D5" i="7"/>
  <c r="C5" i="7"/>
  <c r="D10" i="7"/>
  <c r="C103" i="7"/>
  <c r="K56" i="7" s="1"/>
  <c r="K57" i="7"/>
  <c r="F56" i="7"/>
  <c r="C56" i="7"/>
  <c r="K54" i="7"/>
  <c r="C50" i="7"/>
  <c r="C230" i="1"/>
  <c r="F37" i="7" l="1"/>
  <c r="F24" i="7"/>
  <c r="F38" i="7"/>
  <c r="F23" i="7"/>
  <c r="G24" i="7" l="1"/>
  <c r="H24" i="7" s="1"/>
  <c r="I24" i="7" s="1"/>
  <c r="J24" i="7" s="1"/>
  <c r="K24" i="7" s="1"/>
  <c r="L24" i="7" s="1"/>
  <c r="E24" i="7"/>
  <c r="D24" i="7" s="1"/>
  <c r="G37" i="7"/>
  <c r="H37" i="7" s="1"/>
  <c r="I37" i="7" s="1"/>
  <c r="J37" i="7" s="1"/>
  <c r="K37" i="7" s="1"/>
  <c r="L37" i="7" s="1"/>
  <c r="E37" i="7"/>
  <c r="D37" i="7" s="1"/>
  <c r="G23" i="7"/>
  <c r="H23" i="7" s="1"/>
  <c r="I23" i="7" s="1"/>
  <c r="J23" i="7" s="1"/>
  <c r="K23" i="7" s="1"/>
  <c r="L23" i="7" s="1"/>
  <c r="E23" i="7"/>
  <c r="D23" i="7" s="1"/>
  <c r="G38" i="7"/>
  <c r="H38" i="7" s="1"/>
  <c r="I38" i="7" s="1"/>
  <c r="J38" i="7" s="1"/>
  <c r="K38" i="7" s="1"/>
  <c r="L38" i="7" s="1"/>
  <c r="E38" i="7"/>
  <c r="D38" i="7" s="1"/>
  <c r="C102" i="7" l="1"/>
  <c r="K55" i="7" s="1"/>
  <c r="F55" i="7"/>
  <c r="C88" i="7"/>
  <c r="C75" i="7"/>
  <c r="C55" i="7"/>
  <c r="F126" i="1" l="1"/>
  <c r="F125" i="1" s="1"/>
  <c r="F23" i="1"/>
  <c r="G126" i="1" l="1"/>
  <c r="G125" i="1" s="1"/>
  <c r="H126" i="1" l="1"/>
  <c r="I126" i="1" l="1"/>
  <c r="H125" i="1"/>
  <c r="J126" i="1" l="1"/>
  <c r="I125" i="1"/>
  <c r="K126" i="1" l="1"/>
  <c r="J125" i="1"/>
  <c r="L126" i="1" l="1"/>
  <c r="L125" i="1" s="1"/>
  <c r="K125" i="1"/>
  <c r="C138" i="1" l="1"/>
  <c r="F127" i="1"/>
  <c r="G127" i="1" s="1"/>
  <c r="H127" i="1" s="1"/>
  <c r="I127" i="1" s="1"/>
  <c r="J127" i="1" s="1"/>
  <c r="K127" i="1" s="1"/>
  <c r="L127" i="1" s="1"/>
  <c r="E126" i="1"/>
  <c r="F98" i="1"/>
  <c r="E98" i="1" s="1"/>
  <c r="D98" i="1" s="1"/>
  <c r="F99" i="1"/>
  <c r="E99" i="1" s="1"/>
  <c r="D99" i="1" s="1"/>
  <c r="F57" i="1"/>
  <c r="G57" i="1" s="1"/>
  <c r="H57" i="1" s="1"/>
  <c r="I57" i="1" s="1"/>
  <c r="J57" i="1" s="1"/>
  <c r="K57" i="1" s="1"/>
  <c r="L57" i="1" s="1"/>
  <c r="F56" i="1"/>
  <c r="E56" i="1" s="1"/>
  <c r="D56" i="1" s="1"/>
  <c r="D126" i="1" l="1"/>
  <c r="G99" i="1"/>
  <c r="H99" i="1" s="1"/>
  <c r="I99" i="1" s="1"/>
  <c r="J99" i="1" s="1"/>
  <c r="K99" i="1" s="1"/>
  <c r="L99" i="1" s="1"/>
  <c r="C140" i="1"/>
  <c r="E127" i="1"/>
  <c r="D127" i="1" s="1"/>
  <c r="G98" i="1"/>
  <c r="E57" i="1"/>
  <c r="D57" i="1" s="1"/>
  <c r="G56" i="1"/>
  <c r="H56" i="1" s="1"/>
  <c r="I56" i="1" s="1"/>
  <c r="J56" i="1" s="1"/>
  <c r="K56" i="1" s="1"/>
  <c r="L56" i="1" s="1"/>
  <c r="H98" i="1" l="1"/>
  <c r="I98" i="1" s="1"/>
  <c r="J98" i="1" s="1"/>
  <c r="K98" i="1" s="1"/>
  <c r="L98" i="1" s="1"/>
  <c r="C139" i="1"/>
  <c r="C141" i="1" l="1"/>
  <c r="C142" i="1" l="1"/>
  <c r="C143" i="1" l="1"/>
  <c r="F24" i="1" l="1"/>
  <c r="G24" i="1" s="1"/>
  <c r="H24" i="1" s="1"/>
  <c r="I24" i="1" s="1"/>
  <c r="J24" i="1" s="1"/>
  <c r="K24" i="1" s="1"/>
  <c r="L24" i="1" s="1"/>
  <c r="E23" i="1"/>
  <c r="F35" i="1"/>
  <c r="F34" i="1"/>
  <c r="D23" i="1" l="1"/>
  <c r="E24" i="1"/>
  <c r="D24" i="1" s="1"/>
  <c r="G23" i="1"/>
  <c r="H23" i="1" l="1"/>
  <c r="E34" i="1"/>
  <c r="D34" i="1" s="1"/>
  <c r="E35" i="1"/>
  <c r="D35" i="1" s="1"/>
  <c r="I23" i="1" l="1"/>
  <c r="G35" i="1"/>
  <c r="H35" i="1" s="1"/>
  <c r="I35" i="1" s="1"/>
  <c r="J35" i="1" s="1"/>
  <c r="K35" i="1" s="1"/>
  <c r="L35" i="1" s="1"/>
  <c r="G34" i="1"/>
  <c r="H34" i="1" s="1"/>
  <c r="I34" i="1" s="1"/>
  <c r="J34" i="1" s="1"/>
  <c r="K34" i="1" s="1"/>
  <c r="L34" i="1" s="1"/>
  <c r="J23" i="1" l="1"/>
  <c r="K23" i="1" l="1"/>
  <c r="L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Laurin M</author>
  </authors>
  <commentList>
    <comment ref="E75" authorId="0" shapeId="0" xr:uid="{8FF23AF5-1A84-452B-AE88-DF0935FCB076}">
      <text>
        <r>
          <rPr>
            <b/>
            <sz val="9"/>
            <color indexed="81"/>
            <rFont val="Tahoma"/>
            <family val="2"/>
          </rPr>
          <t xml:space="preserve">Decimes:
</t>
        </r>
        <r>
          <rPr>
            <sz val="9"/>
            <color indexed="81"/>
            <rFont val="Tahoma"/>
            <family val="2"/>
          </rPr>
          <t>Sample weights</t>
        </r>
      </text>
    </comment>
    <comment ref="D126" authorId="0" shapeId="0" xr:uid="{FAE1261A-E0A9-4D3B-AED2-6C122D2E655F}">
      <text>
        <r>
          <rPr>
            <b/>
            <sz val="9"/>
            <color indexed="81"/>
            <rFont val="Tahoma"/>
            <family val="2"/>
          </rPr>
          <t xml:space="preserve">Decimes:
</t>
        </r>
        <r>
          <rPr>
            <sz val="9"/>
            <color indexed="81"/>
            <rFont val="Tahoma"/>
            <family val="2"/>
          </rPr>
          <t>German 10-year bond yield from Bloomberg // 21.08.2026</t>
        </r>
      </text>
    </comment>
    <comment ref="D128" authorId="0" shapeId="0" xr:uid="{3DEE3B11-2DF5-425A-8979-948D270E1DD6}">
      <text>
        <r>
          <rPr>
            <b/>
            <sz val="9"/>
            <color indexed="81"/>
            <rFont val="Tahoma"/>
            <family val="2"/>
          </rPr>
          <t>Decimes:</t>
        </r>
        <r>
          <rPr>
            <sz val="9"/>
            <color indexed="81"/>
            <rFont val="Tahoma"/>
            <family val="2"/>
          </rPr>
          <t xml:space="preserve">
S&amp;P 500 equity risk premium from StreetStats // 21.08.2026</t>
        </r>
      </text>
    </comment>
  </commentList>
</comments>
</file>

<file path=xl/sharedStrings.xml><?xml version="1.0" encoding="utf-8"?>
<sst xmlns="http://schemas.openxmlformats.org/spreadsheetml/2006/main" count="504" uniqueCount="226">
  <si>
    <t>Interest income</t>
  </si>
  <si>
    <t>Net income</t>
  </si>
  <si>
    <t>Depreciation &amp; amortization</t>
  </si>
  <si>
    <t>EBITDA</t>
  </si>
  <si>
    <t>Adjusted EBITDA</t>
  </si>
  <si>
    <t>Revenue growth</t>
  </si>
  <si>
    <t>Gross profit margin</t>
  </si>
  <si>
    <t>Inventories</t>
  </si>
  <si>
    <t>Other current assets</t>
  </si>
  <si>
    <t>Property, plant &amp; equipment</t>
  </si>
  <si>
    <t>Total assets</t>
  </si>
  <si>
    <t>Other current liabilities</t>
  </si>
  <si>
    <t>Total liabilities</t>
  </si>
  <si>
    <t>Common stock</t>
  </si>
  <si>
    <t xml:space="preserve">Retained earnings </t>
  </si>
  <si>
    <t>Other comprehensive income</t>
  </si>
  <si>
    <t>Total equity</t>
  </si>
  <si>
    <t>Balance check</t>
  </si>
  <si>
    <t>Depreciation and amortization</t>
  </si>
  <si>
    <t>Capital expenditures</t>
  </si>
  <si>
    <t>Long term debt</t>
  </si>
  <si>
    <t>Common dividends</t>
  </si>
  <si>
    <t>Beginning of period</t>
  </si>
  <si>
    <t>End of period</t>
  </si>
  <si>
    <t>Interest expense</t>
  </si>
  <si>
    <t>3 Financial Statement Model</t>
  </si>
  <si>
    <t>2.</t>
  </si>
  <si>
    <t>Disclaimer</t>
  </si>
  <si>
    <t>3.</t>
  </si>
  <si>
    <t>General Input</t>
  </si>
  <si>
    <t>Company:</t>
  </si>
  <si>
    <t>Numbers in $thousand</t>
  </si>
  <si>
    <t>Ticker:</t>
  </si>
  <si>
    <t>4.</t>
  </si>
  <si>
    <t>Income Statement</t>
  </si>
  <si>
    <t>Year</t>
  </si>
  <si>
    <t>Source</t>
  </si>
  <si>
    <t>Page(s)</t>
  </si>
  <si>
    <t>Driver</t>
  </si>
  <si>
    <t>Evaluation date:</t>
  </si>
  <si>
    <t>Closing share price:</t>
  </si>
  <si>
    <t>Latest fiscal year:</t>
  </si>
  <si>
    <t>Fiscal year</t>
  </si>
  <si>
    <t>Cost of revenue</t>
  </si>
  <si>
    <t>Gross profit</t>
  </si>
  <si>
    <t xml:space="preserve">Research &amp; development </t>
  </si>
  <si>
    <t>EBIT - operating profit</t>
  </si>
  <si>
    <t>Selling, general &amp; administrative expenses</t>
  </si>
  <si>
    <t xml:space="preserve">Interest income </t>
  </si>
  <si>
    <t>Pre-tax profit</t>
  </si>
  <si>
    <t>Income taxes</t>
  </si>
  <si>
    <t>Share based compensation</t>
  </si>
  <si>
    <t>5.</t>
  </si>
  <si>
    <t>Growth Assumptions</t>
  </si>
  <si>
    <t>1.</t>
  </si>
  <si>
    <t xml:space="preserve">Revenue </t>
  </si>
  <si>
    <t>Other non-operating income/expense</t>
  </si>
  <si>
    <t>Sensitivity specific scenario:</t>
  </si>
  <si>
    <t>Outstanding shares (in millions):</t>
  </si>
  <si>
    <t>Base Scenario</t>
  </si>
  <si>
    <t>Sensitivity scenario</t>
  </si>
  <si>
    <t>Balance Sheet</t>
  </si>
  <si>
    <t>EBIT</t>
  </si>
  <si>
    <t>Days inventory outstanding</t>
  </si>
  <si>
    <t>Accumulated depreciation</t>
  </si>
  <si>
    <t>Total depreciation</t>
  </si>
  <si>
    <t>Total current assets</t>
  </si>
  <si>
    <t>Investments &amp; securities (long-term)</t>
  </si>
  <si>
    <t xml:space="preserve">Intangible assets </t>
  </si>
  <si>
    <t>Other non-current assets</t>
  </si>
  <si>
    <t>Total non-current assets</t>
  </si>
  <si>
    <t>Cash, cash equivalents , investments &amp; securities (short-term)</t>
  </si>
  <si>
    <t>Accounts receivable (short-term)</t>
  </si>
  <si>
    <t>Accounts receivable (long-term)</t>
  </si>
  <si>
    <t>Property, plant &amp; equipment (PP&amp;E)</t>
  </si>
  <si>
    <t>Deferred tax assets</t>
  </si>
  <si>
    <t>Goodwill</t>
  </si>
  <si>
    <t>Accounts payable &amp; accruals (short-term)</t>
  </si>
  <si>
    <t>Total current liabilites</t>
  </si>
  <si>
    <t>Debt (long-term)</t>
  </si>
  <si>
    <t>Other non-current liabilities</t>
  </si>
  <si>
    <t>Total non-current liabilites</t>
  </si>
  <si>
    <t>Shareholders' equity</t>
  </si>
  <si>
    <t>Deferred tax liabilities</t>
  </si>
  <si>
    <t>Treasury stock</t>
  </si>
  <si>
    <t>Liability sheet</t>
  </si>
  <si>
    <t>Asset sheet</t>
  </si>
  <si>
    <t>6.</t>
  </si>
  <si>
    <t>Cash Flow</t>
  </si>
  <si>
    <t>Cash flow from operating activities</t>
  </si>
  <si>
    <t>Cash flow from investing activities</t>
  </si>
  <si>
    <t>Cash flow from financing activities</t>
  </si>
  <si>
    <t>Further reconciliation adjustments</t>
  </si>
  <si>
    <t>Decreases / increases in working capital assets</t>
  </si>
  <si>
    <t>Increases / decreases in working capital liabilities</t>
  </si>
  <si>
    <t>Share issuance / repurchases</t>
  </si>
  <si>
    <t>Short-term debt / revolver</t>
  </si>
  <si>
    <t>Total net change in cash</t>
  </si>
  <si>
    <t>Cash flow driver</t>
  </si>
  <si>
    <t>Acquisition &amp; exit of business</t>
  </si>
  <si>
    <t>CFF</t>
  </si>
  <si>
    <t>CFI</t>
  </si>
  <si>
    <t>CFO</t>
  </si>
  <si>
    <t>SG&amp;A % of revenue</t>
  </si>
  <si>
    <t>R&amp;D % of revenue</t>
  </si>
  <si>
    <t>Assumption</t>
  </si>
  <si>
    <t>Latest value</t>
  </si>
  <si>
    <t>Circularity reset:</t>
  </si>
  <si>
    <t>Circularity reset</t>
  </si>
  <si>
    <t>Revenue%</t>
  </si>
  <si>
    <t>Cost of Revenue%</t>
  </si>
  <si>
    <t>capex?</t>
  </si>
  <si>
    <t>7.</t>
  </si>
  <si>
    <t>Working Cap - BASE</t>
  </si>
  <si>
    <t>Substraction of depreciation related to PP&amp;E</t>
  </si>
  <si>
    <t>Addition of capital expenditures</t>
  </si>
  <si>
    <t>Capital expenditures (CapEx) growth</t>
  </si>
  <si>
    <t>Tax rate %</t>
  </si>
  <si>
    <t>PP&amp;E</t>
  </si>
  <si>
    <t>Depreciation of PP&amp;E</t>
  </si>
  <si>
    <t>Depreciation from inital PP&amp;E</t>
  </si>
  <si>
    <t>Assumption of useful life</t>
  </si>
  <si>
    <t>Total PP&amp;E</t>
  </si>
  <si>
    <t>PP&amp;E excluding non-depreciable PP&amp;E</t>
  </si>
  <si>
    <t>Non-depreciable PP&amp;E (land)</t>
  </si>
  <si>
    <t>Total depreciation &amp; amortization</t>
  </si>
  <si>
    <t>D&amp;A unrelated to PP&amp;E</t>
  </si>
  <si>
    <t>Total D&amp;A</t>
  </si>
  <si>
    <t>Relative % to revenue</t>
  </si>
  <si>
    <t>A/R (short-term)</t>
  </si>
  <si>
    <t>Additions [and substractions]</t>
  </si>
  <si>
    <t>Substractions [not used]</t>
  </si>
  <si>
    <t>Chosen approach:</t>
  </si>
  <si>
    <t>1. Period-end approach</t>
  </si>
  <si>
    <t>2. Average-AR approach</t>
  </si>
  <si>
    <t>Days sales outstanding</t>
  </si>
  <si>
    <t>1. Inventory turnover approach</t>
  </si>
  <si>
    <t>Working Cap BASE</t>
  </si>
  <si>
    <t>Retained earnings</t>
  </si>
  <si>
    <t>Addition of net income</t>
  </si>
  <si>
    <t>Substraction of dividends</t>
  </si>
  <si>
    <t>Substraction of share repurchases</t>
  </si>
  <si>
    <t>Short-term debt</t>
  </si>
  <si>
    <t>Average interest on short-term debt</t>
  </si>
  <si>
    <t>Average interest on long-term debt</t>
  </si>
  <si>
    <t>Long-term debt</t>
  </si>
  <si>
    <t>Total interest expense</t>
  </si>
  <si>
    <t>Average interest on cash</t>
  </si>
  <si>
    <t>Downpayment to draw</t>
  </si>
  <si>
    <t xml:space="preserve">Potential borrowing </t>
  </si>
  <si>
    <t>Cash to serve short-term debt</t>
  </si>
  <si>
    <t>Additions of generated cash flows</t>
  </si>
  <si>
    <t>Substractions of potential minimum cash balance</t>
  </si>
  <si>
    <t>End of period cash to serve short-term debt</t>
  </si>
  <si>
    <t>Vitality of debt servicing</t>
  </si>
  <si>
    <t>Debt servicing</t>
  </si>
  <si>
    <t>Short-term debt servicing</t>
  </si>
  <si>
    <t>Debt (short-term)</t>
  </si>
  <si>
    <t>Deferred revenue (short-term)</t>
  </si>
  <si>
    <t>Deferred revenue (long-term)</t>
  </si>
  <si>
    <t>Average A/R in % of revenue</t>
  </si>
  <si>
    <t>2. Inventory as of revenue costs approach</t>
  </si>
  <si>
    <t>Inventory relative to revenue costs</t>
  </si>
  <si>
    <t>Additions</t>
  </si>
  <si>
    <t>Substraction of amortization</t>
  </si>
  <si>
    <t>Changes in other non-current assets</t>
  </si>
  <si>
    <t>Changes in other non-current liabilities</t>
  </si>
  <si>
    <t>EOL</t>
  </si>
  <si>
    <t>3. Own EOP forecast / Circularity reset</t>
  </si>
  <si>
    <t>Disclaimer:</t>
  </si>
  <si>
    <t xml:space="preserve">This sample model reflects the view of Decimes ("they, them") of what they consider to be their best practice. This view does not necessarily reflects the view of other companies, or law makers such as FASB, IASB. </t>
  </si>
  <si>
    <t>The generated output can be false, as well as the sources falsely claimed. Decimes cannot be hold responsible for any error or false data, as well as false modeling  assumptions due to different or outdated laws and general best practices.</t>
  </si>
  <si>
    <t xml:space="preserve">Version: </t>
  </si>
  <si>
    <t>Alpha</t>
  </si>
  <si>
    <t>0.0.1</t>
  </si>
  <si>
    <t>Valuation date:</t>
  </si>
  <si>
    <t>Share price (on valuation date):</t>
  </si>
  <si>
    <t>CapEx  growth</t>
  </si>
  <si>
    <t>Stub portion</t>
  </si>
  <si>
    <t>Weighted average cost of capital</t>
  </si>
  <si>
    <t>Free cash  flow</t>
  </si>
  <si>
    <t>Net working capital</t>
  </si>
  <si>
    <t>Changes in NWC</t>
  </si>
  <si>
    <t>CapEx</t>
  </si>
  <si>
    <t>EBIAT (NOPAT)</t>
  </si>
  <si>
    <t>Free cash flow (unlevered)</t>
  </si>
  <si>
    <t>Valuation</t>
  </si>
  <si>
    <t>Gordon growth approach</t>
  </si>
  <si>
    <t>EBITDA multiple approach</t>
  </si>
  <si>
    <t>Liquidation value approach</t>
  </si>
  <si>
    <t>Long term growth rate</t>
  </si>
  <si>
    <t>EBITDA multiple</t>
  </si>
  <si>
    <t>Enterprise value</t>
  </si>
  <si>
    <t>Net debt</t>
  </si>
  <si>
    <t>Equity value</t>
  </si>
  <si>
    <t>Shares outstanding</t>
  </si>
  <si>
    <t>Equity value per share</t>
  </si>
  <si>
    <t>Liquidation value</t>
  </si>
  <si>
    <t>Total</t>
  </si>
  <si>
    <t>Weight</t>
  </si>
  <si>
    <t>Net</t>
  </si>
  <si>
    <t>Cash, cash equivalents &amp; CO</t>
  </si>
  <si>
    <t>Investments &amp; CO (long-term)</t>
  </si>
  <si>
    <t>PP&amp;E (net)</t>
  </si>
  <si>
    <t>Accounts payable &amp; CO (short-term)</t>
  </si>
  <si>
    <t>Settle long-term debt</t>
  </si>
  <si>
    <t>Debt Revolver - (long-term)</t>
  </si>
  <si>
    <t>Liquidation costs</t>
  </si>
  <si>
    <t>Net asset value</t>
  </si>
  <si>
    <t>Debt service shortage</t>
  </si>
  <si>
    <t>Debt - total</t>
  </si>
  <si>
    <t>Convertible debt</t>
  </si>
  <si>
    <t>Preferred stock</t>
  </si>
  <si>
    <t>Cash - total</t>
  </si>
  <si>
    <t>Basic shares</t>
  </si>
  <si>
    <t>Restricted stock / RSUs</t>
  </si>
  <si>
    <t>Options / warrants</t>
  </si>
  <si>
    <t>Convertible preferred stock</t>
  </si>
  <si>
    <t>WACC</t>
  </si>
  <si>
    <t>Cost of debt (pre-tax)</t>
  </si>
  <si>
    <t>Cost of debt (after-tax)</t>
  </si>
  <si>
    <t>Risk-free rate</t>
  </si>
  <si>
    <t>Beta</t>
  </si>
  <si>
    <t>Market risk premium</t>
  </si>
  <si>
    <t>Cost of equity</t>
  </si>
  <si>
    <t>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</si>
</sst>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F400]h:mm:ss\ AM/PM"/>
    <numFmt numFmtId="165" formatCode="0.0%"/>
    <numFmt numFmtId="166" formatCode="dd/mm/yyyy\F"/>
    <numFmt numFmtId="167" formatCode="yyyy\F"/>
    <numFmt numFmtId="168" formatCode="0.0"/>
    <numFmt numFmtId="169" formatCode="yyyy"/>
    <numFmt numFmtId="170" formatCode="0.0;\(0.0\)"/>
    <numFmt numFmtId="171" formatCode="yyyy\-mm\-dd;@"/>
    <numFmt numFmtId="172" formatCode="0.0\ &quot;days&quot;"/>
    <numFmt numFmtId="173" formatCode="0.0\ &quot;years&quot;"/>
    <numFmt numFmtId="174" formatCode="#,##0.00\ &quot;€&quot;"/>
    <numFmt numFmtId="175" formatCode="#,##0.0;\(#,##0.0\);\-"/>
    <numFmt numFmtId="176" formatCode="#,##0.0\x;\(#,##0.0\x\);\-\x"/>
    <numFmt numFmtId="177" formatCode="#,##0.0"/>
  </numFmts>
  <fonts count="24" x14ac:knownFonts="1">
    <font>
      <sz val="10"/>
      <color theme="1"/>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sz val="9"/>
      <color indexed="81"/>
      <name val="Tahoma"/>
      <family val="2"/>
    </font>
    <font>
      <b/>
      <sz val="10"/>
      <color theme="1"/>
      <name val="Cambria"/>
      <family val="1"/>
    </font>
    <font>
      <sz val="10"/>
      <color theme="1"/>
      <name val="Cambria"/>
      <family val="1"/>
    </font>
    <font>
      <i/>
      <sz val="10"/>
      <color theme="1"/>
      <name val="Cambria"/>
      <family val="1"/>
    </font>
    <font>
      <sz val="11"/>
      <color rgb="FF3F3F76"/>
      <name val="Aptos Narrow"/>
      <family val="2"/>
      <scheme val="minor"/>
    </font>
    <font>
      <b/>
      <sz val="11"/>
      <color theme="0"/>
      <name val="Aptos Narrow"/>
      <family val="2"/>
      <scheme val="minor"/>
    </font>
    <font>
      <sz val="10"/>
      <color rgb="FF3366FF"/>
      <name val="Cambria"/>
      <family val="1"/>
    </font>
    <font>
      <b/>
      <sz val="9"/>
      <color indexed="81"/>
      <name val="Tahoma"/>
      <family val="2"/>
    </font>
    <font>
      <sz val="11"/>
      <color rgb="FF000000"/>
      <name val="Calibri"/>
      <family val="2"/>
    </font>
    <font>
      <sz val="10"/>
      <color theme="1"/>
      <name val="Arial"/>
      <family val="2"/>
    </font>
    <font>
      <sz val="10"/>
      <name val="Cambria"/>
      <family val="1"/>
    </font>
    <font>
      <b/>
      <sz val="11"/>
      <color rgb="FF3F3F3F"/>
      <name val="Aptos Narrow"/>
      <family val="2"/>
      <scheme val="minor"/>
    </font>
    <font>
      <u/>
      <sz val="10"/>
      <color theme="10"/>
      <name val="Arial"/>
      <family val="2"/>
    </font>
    <font>
      <b/>
      <sz val="16"/>
      <color theme="1"/>
      <name val="Cambria"/>
      <family val="1"/>
    </font>
    <font>
      <sz val="10"/>
      <color rgb="FF00B050"/>
      <name val="Cambria"/>
      <family val="1"/>
    </font>
    <font>
      <sz val="11"/>
      <color theme="0"/>
      <name val="Cambria"/>
      <family val="1"/>
    </font>
    <font>
      <sz val="10"/>
      <color rgb="FF009624"/>
      <name val="Cambria"/>
      <family val="1"/>
    </font>
    <font>
      <sz val="10"/>
      <color rgb="FF0052C0"/>
      <name val="Cambria"/>
      <family val="1"/>
    </font>
    <font>
      <sz val="10"/>
      <color rgb="FFD2FAFA"/>
      <name val="Cambria"/>
      <family val="1"/>
    </font>
  </fonts>
  <fills count="10">
    <fill>
      <patternFill patternType="none"/>
    </fill>
    <fill>
      <patternFill patternType="gray125"/>
    </fill>
    <fill>
      <patternFill patternType="solid">
        <fgColor rgb="FFD2FAFA"/>
        <bgColor indexed="64"/>
      </patternFill>
    </fill>
    <fill>
      <patternFill patternType="solid">
        <fgColor theme="0"/>
        <bgColor indexed="64"/>
      </patternFill>
    </fill>
    <fill>
      <patternFill patternType="solid">
        <fgColor rgb="FFFFCC99"/>
      </patternFill>
    </fill>
    <fill>
      <patternFill patternType="solid">
        <fgColor rgb="FFA5A5A5"/>
      </patternFill>
    </fill>
    <fill>
      <patternFill patternType="solid">
        <fgColor rgb="FFF2F2F2"/>
      </patternFill>
    </fill>
    <fill>
      <patternFill patternType="solid">
        <fgColor theme="1"/>
        <bgColor indexed="64"/>
      </patternFill>
    </fill>
    <fill>
      <patternFill patternType="solid">
        <fgColor rgb="FF2FFF48"/>
        <bgColor indexed="64"/>
      </patternFill>
    </fill>
    <fill>
      <patternFill patternType="solid">
        <fgColor rgb="FF009624"/>
        <bgColor indexed="64"/>
      </patternFill>
    </fill>
  </fills>
  <borders count="18">
    <border>
      <left/>
      <right/>
      <top/>
      <bottom/>
      <diagonal/>
    </border>
    <border>
      <left/>
      <right/>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double">
        <color indexed="64"/>
      </left>
      <right/>
      <top/>
      <bottom/>
      <diagonal/>
    </border>
    <border>
      <left style="thin">
        <color rgb="FF3F3F3F"/>
      </left>
      <right style="thin">
        <color rgb="FF3F3F3F"/>
      </right>
      <top style="thin">
        <color rgb="FF3F3F3F"/>
      </top>
      <bottom style="thin">
        <color rgb="FF3F3F3F"/>
      </bottom>
      <diagonal/>
    </border>
    <border>
      <left/>
      <right style="double">
        <color rgb="FF3F3F3F"/>
      </right>
      <top style="double">
        <color rgb="FF3F3F3F"/>
      </top>
      <bottom style="double">
        <color rgb="FF3F3F3F"/>
      </bottom>
      <diagonal/>
    </border>
    <border>
      <left style="thin">
        <color indexed="64"/>
      </left>
      <right/>
      <top style="thin">
        <color indexed="64"/>
      </top>
      <bottom style="double">
        <color indexed="64"/>
      </bottom>
      <diagonal/>
    </border>
    <border>
      <left style="double">
        <color indexed="64"/>
      </left>
      <right/>
      <top/>
      <bottom style="thin">
        <color indexed="64"/>
      </bottom>
      <diagonal/>
    </border>
  </borders>
  <cellStyleXfs count="11">
    <xf numFmtId="0" fontId="0" fillId="0" borderId="0"/>
    <xf numFmtId="0" fontId="3" fillId="0" borderId="0"/>
    <xf numFmtId="0" fontId="9" fillId="4" borderId="11" applyNumberFormat="0" applyAlignment="0" applyProtection="0"/>
    <xf numFmtId="0" fontId="10" fillId="5" borderId="12" applyNumberFormat="0" applyAlignment="0" applyProtection="0"/>
    <xf numFmtId="0" fontId="2" fillId="0" borderId="0"/>
    <xf numFmtId="9" fontId="2" fillId="0" borderId="0" applyFont="0" applyFill="0" applyBorder="0" applyAlignment="0" applyProtection="0"/>
    <xf numFmtId="0" fontId="13" fillId="0" borderId="0" applyNumberFormat="0" applyBorder="0" applyAlignment="0"/>
    <xf numFmtId="9" fontId="14" fillId="0" borderId="0" applyFont="0" applyFill="0" applyBorder="0" applyAlignment="0" applyProtection="0"/>
    <xf numFmtId="0" fontId="16" fillId="6" borderId="14" applyNumberFormat="0" applyAlignment="0" applyProtection="0"/>
    <xf numFmtId="0" fontId="17" fillId="0" borderId="0" applyNumberFormat="0" applyFill="0" applyBorder="0" applyAlignment="0" applyProtection="0"/>
    <xf numFmtId="0" fontId="1" fillId="0" borderId="0"/>
  </cellStyleXfs>
  <cellXfs count="94">
    <xf numFmtId="0" fontId="0" fillId="0" borderId="0" xfId="0"/>
    <xf numFmtId="0" fontId="7" fillId="0" borderId="0" xfId="0" applyFont="1"/>
    <xf numFmtId="164" fontId="7" fillId="0" borderId="0" xfId="0" applyNumberFormat="1" applyFont="1"/>
    <xf numFmtId="0" fontId="8" fillId="0" borderId="0" xfId="0" applyFont="1"/>
    <xf numFmtId="0" fontId="6" fillId="2" borderId="3" xfId="0" applyFont="1" applyFill="1" applyBorder="1" applyAlignment="1">
      <alignment horizontal="left"/>
    </xf>
    <xf numFmtId="0" fontId="6" fillId="2" borderId="4" xfId="0" applyFont="1" applyFill="1" applyBorder="1"/>
    <xf numFmtId="0" fontId="6" fillId="2" borderId="8" xfId="0" applyFont="1" applyFill="1" applyBorder="1"/>
    <xf numFmtId="0" fontId="7" fillId="0" borderId="9" xfId="0" applyFont="1" applyBorder="1"/>
    <xf numFmtId="14" fontId="7" fillId="0" borderId="0" xfId="0" applyNumberFormat="1" applyFont="1"/>
    <xf numFmtId="166" fontId="7" fillId="0" borderId="0" xfId="0" applyNumberFormat="1" applyFont="1"/>
    <xf numFmtId="167" fontId="7" fillId="0" borderId="0" xfId="0" applyNumberFormat="1" applyFont="1"/>
    <xf numFmtId="0" fontId="7" fillId="0" borderId="1" xfId="0" applyFont="1" applyBorder="1"/>
    <xf numFmtId="0" fontId="7" fillId="3" borderId="5" xfId="0" applyFont="1" applyFill="1" applyBorder="1"/>
    <xf numFmtId="0" fontId="7" fillId="3" borderId="6" xfId="0" applyFont="1" applyFill="1" applyBorder="1"/>
    <xf numFmtId="0" fontId="7" fillId="3" borderId="7" xfId="0" applyFont="1" applyFill="1" applyBorder="1"/>
    <xf numFmtId="0" fontId="6" fillId="3" borderId="5" xfId="0" applyFont="1" applyFill="1" applyBorder="1"/>
    <xf numFmtId="0" fontId="7" fillId="3" borderId="0" xfId="0" applyFont="1" applyFill="1"/>
    <xf numFmtId="0" fontId="6" fillId="0" borderId="0" xfId="0" applyFont="1"/>
    <xf numFmtId="168" fontId="6" fillId="0" borderId="0" xfId="0" applyNumberFormat="1" applyFont="1"/>
    <xf numFmtId="0" fontId="6" fillId="0" borderId="1" xfId="0" applyFont="1" applyBorder="1"/>
    <xf numFmtId="0" fontId="6" fillId="3" borderId="7" xfId="0" applyFont="1" applyFill="1" applyBorder="1"/>
    <xf numFmtId="0" fontId="7" fillId="0" borderId="13" xfId="0" applyFont="1" applyBorder="1"/>
    <xf numFmtId="0" fontId="9" fillId="4" borderId="11" xfId="2"/>
    <xf numFmtId="169" fontId="6" fillId="0" borderId="0" xfId="0" applyNumberFormat="1" applyFont="1"/>
    <xf numFmtId="169" fontId="7" fillId="0" borderId="0" xfId="0" applyNumberFormat="1" applyFont="1"/>
    <xf numFmtId="170" fontId="11" fillId="0" borderId="0" xfId="0" applyNumberFormat="1" applyFont="1"/>
    <xf numFmtId="170" fontId="6" fillId="0" borderId="0" xfId="0" applyNumberFormat="1" applyFont="1"/>
    <xf numFmtId="0" fontId="2" fillId="0" borderId="0" xfId="4" applyAlignment="1">
      <alignment horizontal="left"/>
    </xf>
    <xf numFmtId="0" fontId="4" fillId="0" borderId="0" xfId="4" applyFont="1" applyAlignment="1">
      <alignment horizontal="left"/>
    </xf>
    <xf numFmtId="0" fontId="2" fillId="0" borderId="1" xfId="4" applyBorder="1" applyAlignment="1">
      <alignment horizontal="left"/>
    </xf>
    <xf numFmtId="170" fontId="7" fillId="0" borderId="0" xfId="0" applyNumberFormat="1" applyFont="1"/>
    <xf numFmtId="170" fontId="15" fillId="0" borderId="0" xfId="0" applyNumberFormat="1" applyFont="1"/>
    <xf numFmtId="171" fontId="7" fillId="0" borderId="0" xfId="0" applyNumberFormat="1" applyFont="1"/>
    <xf numFmtId="165" fontId="7" fillId="0" borderId="0" xfId="7" applyNumberFormat="1" applyFont="1"/>
    <xf numFmtId="165" fontId="7" fillId="0" borderId="0" xfId="0" applyNumberFormat="1" applyFont="1"/>
    <xf numFmtId="168" fontId="7" fillId="0" borderId="0" xfId="0" applyNumberFormat="1" applyFont="1"/>
    <xf numFmtId="170" fontId="16" fillId="6" borderId="14" xfId="8" applyNumberFormat="1"/>
    <xf numFmtId="170" fontId="10" fillId="5" borderId="12" xfId="3" applyNumberFormat="1"/>
    <xf numFmtId="0" fontId="17" fillId="0" borderId="0" xfId="9"/>
    <xf numFmtId="172" fontId="7" fillId="0" borderId="0" xfId="0" applyNumberFormat="1" applyFont="1"/>
    <xf numFmtId="165" fontId="7" fillId="0" borderId="0" xfId="7" applyNumberFormat="1" applyFont="1" applyFill="1"/>
    <xf numFmtId="0" fontId="15" fillId="0" borderId="0" xfId="0" applyFont="1"/>
    <xf numFmtId="0" fontId="6" fillId="2" borderId="5" xfId="0" applyFont="1" applyFill="1" applyBorder="1"/>
    <xf numFmtId="0" fontId="10" fillId="5" borderId="15" xfId="3" applyBorder="1"/>
    <xf numFmtId="0" fontId="6" fillId="2" borderId="7" xfId="0" applyFont="1" applyFill="1" applyBorder="1"/>
    <xf numFmtId="0" fontId="7" fillId="7" borderId="0" xfId="0" applyFont="1" applyFill="1"/>
    <xf numFmtId="0" fontId="7" fillId="2" borderId="9" xfId="0" applyFont="1" applyFill="1" applyBorder="1"/>
    <xf numFmtId="0" fontId="7" fillId="2" borderId="10" xfId="0" applyFont="1" applyFill="1" applyBorder="1"/>
    <xf numFmtId="164" fontId="7" fillId="2" borderId="9" xfId="0" applyNumberFormat="1" applyFont="1" applyFill="1" applyBorder="1"/>
    <xf numFmtId="0" fontId="7" fillId="2" borderId="0" xfId="0" applyFont="1" applyFill="1"/>
    <xf numFmtId="173" fontId="7" fillId="0" borderId="0" xfId="0" applyNumberFormat="1" applyFont="1"/>
    <xf numFmtId="0" fontId="6" fillId="2" borderId="16" xfId="0" applyFont="1" applyFill="1" applyBorder="1" applyAlignment="1">
      <alignment horizontal="left"/>
    </xf>
    <xf numFmtId="0" fontId="6" fillId="2" borderId="2" xfId="0" applyFont="1" applyFill="1" applyBorder="1" applyAlignment="1">
      <alignment horizontal="left"/>
    </xf>
    <xf numFmtId="0" fontId="18" fillId="2" borderId="2" xfId="0" applyFont="1" applyFill="1" applyBorder="1" applyAlignment="1">
      <alignment horizontal="centerContinuous"/>
    </xf>
    <xf numFmtId="0" fontId="6" fillId="8" borderId="3" xfId="0" applyFont="1" applyFill="1" applyBorder="1" applyAlignment="1">
      <alignment horizontal="left"/>
    </xf>
    <xf numFmtId="0" fontId="6" fillId="8" borderId="16" xfId="0" applyFont="1" applyFill="1" applyBorder="1" applyAlignment="1">
      <alignment horizontal="left"/>
    </xf>
    <xf numFmtId="0" fontId="6" fillId="8" borderId="2" xfId="0" applyFont="1" applyFill="1" applyBorder="1" applyAlignment="1">
      <alignment horizontal="left"/>
    </xf>
    <xf numFmtId="0" fontId="6" fillId="8" borderId="4" xfId="0" applyFont="1" applyFill="1" applyBorder="1"/>
    <xf numFmtId="0" fontId="6" fillId="8" borderId="8" xfId="0" applyFont="1" applyFill="1" applyBorder="1"/>
    <xf numFmtId="0" fontId="7" fillId="8" borderId="9" xfId="0" applyFont="1" applyFill="1" applyBorder="1"/>
    <xf numFmtId="0" fontId="19" fillId="0" borderId="0" xfId="0" applyFont="1"/>
    <xf numFmtId="14" fontId="19" fillId="0" borderId="0" xfId="0" applyNumberFormat="1" applyFont="1"/>
    <xf numFmtId="174" fontId="11" fillId="0" borderId="0" xfId="0" applyNumberFormat="1" applyFont="1" applyAlignment="1">
      <alignment horizontal="right"/>
    </xf>
    <xf numFmtId="0" fontId="20" fillId="9" borderId="11" xfId="2" applyFont="1" applyFill="1"/>
    <xf numFmtId="0" fontId="7" fillId="8" borderId="10" xfId="0" applyFont="1" applyFill="1" applyBorder="1"/>
    <xf numFmtId="165" fontId="19" fillId="0" borderId="0" xfId="7" applyNumberFormat="1" applyFont="1"/>
    <xf numFmtId="165" fontId="21" fillId="0" borderId="0" xfId="7" applyNumberFormat="1" applyFont="1"/>
    <xf numFmtId="165" fontId="15" fillId="0" borderId="0" xfId="7" applyNumberFormat="1" applyFont="1"/>
    <xf numFmtId="167" fontId="6" fillId="0" borderId="0" xfId="0" applyNumberFormat="1" applyFont="1"/>
    <xf numFmtId="175" fontId="7" fillId="0" borderId="0" xfId="0" applyNumberFormat="1" applyFont="1"/>
    <xf numFmtId="175" fontId="19" fillId="0" borderId="0" xfId="0" applyNumberFormat="1" applyFont="1"/>
    <xf numFmtId="0" fontId="6" fillId="0" borderId="10" xfId="0" applyFont="1" applyBorder="1"/>
    <xf numFmtId="175" fontId="6" fillId="0" borderId="0" xfId="0" applyNumberFormat="1" applyFont="1"/>
    <xf numFmtId="165" fontId="11" fillId="0" borderId="0" xfId="7" applyNumberFormat="1" applyFont="1"/>
    <xf numFmtId="176" fontId="11" fillId="0" borderId="0" xfId="0" applyNumberFormat="1" applyFont="1"/>
    <xf numFmtId="177" fontId="7" fillId="0" borderId="0" xfId="0" applyNumberFormat="1" applyFont="1"/>
    <xf numFmtId="175" fontId="6" fillId="0" borderId="9" xfId="0" applyNumberFormat="1" applyFont="1" applyBorder="1"/>
    <xf numFmtId="175" fontId="7" fillId="0" borderId="9" xfId="0" applyNumberFormat="1" applyFont="1" applyBorder="1"/>
    <xf numFmtId="175" fontId="6" fillId="0" borderId="0" xfId="0" applyNumberFormat="1" applyFont="1" applyAlignment="1">
      <alignment horizontal="center" vertical="center"/>
    </xf>
    <xf numFmtId="0" fontId="0" fillId="0" borderId="0" xfId="0" applyAlignment="1">
      <alignment horizontal="centerContinuous" vertical="center"/>
    </xf>
    <xf numFmtId="0" fontId="6" fillId="0" borderId="9" xfId="0" applyFont="1" applyBorder="1"/>
    <xf numFmtId="177" fontId="6" fillId="0" borderId="0" xfId="0" applyNumberFormat="1" applyFont="1"/>
    <xf numFmtId="9" fontId="6" fillId="0" borderId="10" xfId="7" applyFont="1" applyBorder="1"/>
    <xf numFmtId="9" fontId="6" fillId="0" borderId="9" xfId="7" applyFont="1" applyBorder="1"/>
    <xf numFmtId="0" fontId="6" fillId="0" borderId="17" xfId="0" applyFont="1" applyBorder="1"/>
    <xf numFmtId="0" fontId="1" fillId="0" borderId="0" xfId="10" applyAlignment="1">
      <alignment horizontal="left"/>
    </xf>
    <xf numFmtId="0" fontId="7" fillId="0" borderId="17" xfId="0" applyFont="1" applyBorder="1"/>
    <xf numFmtId="165" fontId="11" fillId="0" borderId="0" xfId="0" applyNumberFormat="1" applyFont="1"/>
    <xf numFmtId="0" fontId="11" fillId="0" borderId="0" xfId="0" applyFont="1"/>
    <xf numFmtId="9" fontId="11" fillId="0" borderId="0" xfId="0" applyNumberFormat="1" applyFont="1"/>
    <xf numFmtId="165" fontId="6" fillId="0" borderId="0" xfId="0" applyNumberFormat="1" applyFont="1"/>
    <xf numFmtId="14" fontId="22" fillId="0" borderId="0" xfId="0" applyNumberFormat="1" applyFont="1"/>
    <xf numFmtId="0" fontId="23" fillId="0" borderId="0" xfId="0" applyFont="1"/>
    <xf numFmtId="165" fontId="22" fillId="0" borderId="0" xfId="7" applyNumberFormat="1" applyFont="1"/>
  </cellXfs>
  <cellStyles count="11">
    <cellStyle name="Check Cell" xfId="3" builtinId="23"/>
    <cellStyle name="Hyperlink" xfId="9" builtinId="8"/>
    <cellStyle name="Input" xfId="2" builtinId="20"/>
    <cellStyle name="Normal" xfId="0" builtinId="0"/>
    <cellStyle name="Normal 2" xfId="1" xr:uid="{08EE700F-0747-49B0-8995-F49B216D3E71}"/>
    <cellStyle name="Normal 3" xfId="4" xr:uid="{9DFEAAEC-D101-4DDA-ACEC-A337AB247401}"/>
    <cellStyle name="Normal 3 2" xfId="10" xr:uid="{62FE4D43-7103-4EAE-A173-4E0C220284D4}"/>
    <cellStyle name="Normal 4" xfId="6" xr:uid="{21BD812A-11EB-4077-97DD-7A842984548D}"/>
    <cellStyle name="Output" xfId="8" builtinId="21"/>
    <cellStyle name="Per cent" xfId="7" builtinId="5"/>
    <cellStyle name="Per cent 2" xfId="5" xr:uid="{0418BB73-0173-4C49-8987-D3B4419ABCBB}"/>
  </cellStyles>
  <dxfs count="0"/>
  <tableStyles count="0" defaultTableStyle="TableStyleMedium2" defaultPivotStyle="PivotStyleLight16"/>
  <colors>
    <mruColors>
      <color rgb="FF0052C0"/>
      <color rgb="FFD2FAFA"/>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C7E5-17BF-4E6A-B5BA-A8992FD3B5BE}">
  <sheetPr>
    <tabColor rgb="FFD2FAFA"/>
  </sheetPr>
  <dimension ref="A1:AB303"/>
  <sheetViews>
    <sheetView zoomScaleNormal="100" workbookViewId="0">
      <selection activeCell="D15" sqref="D15"/>
    </sheetView>
  </sheetViews>
  <sheetFormatPr defaultColWidth="9.109375" defaultRowHeight="13.2" x14ac:dyDescent="0.25"/>
  <cols>
    <col min="1" max="1" width="3" style="1" bestFit="1" customWidth="1"/>
    <col min="2" max="2" width="20" style="1" bestFit="1" customWidth="1"/>
    <col min="3" max="3" width="51" style="1" bestFit="1" customWidth="1"/>
    <col min="4" max="4" width="12.44140625" style="1" bestFit="1" customWidth="1"/>
    <col min="5" max="5" width="10.88671875" style="1" bestFit="1" customWidth="1"/>
    <col min="6" max="6" width="11.21875" style="1" bestFit="1" customWidth="1"/>
    <col min="7" max="7" width="13.77734375" style="1" bestFit="1" customWidth="1"/>
    <col min="8" max="8" width="12.109375" style="1" bestFit="1" customWidth="1"/>
    <col min="9" max="12" width="10.88671875" style="1" bestFit="1" customWidth="1"/>
    <col min="13" max="13" width="9.109375" style="1"/>
    <col min="14" max="14" width="16.33203125" style="1" bestFit="1" customWidth="1"/>
    <col min="15" max="16384" width="9.109375" style="1"/>
  </cols>
  <sheetData>
    <row r="1" spans="1:27" x14ac:dyDescent="0.25">
      <c r="A1" s="16"/>
      <c r="B1" s="16"/>
      <c r="C1" s="16"/>
      <c r="D1" s="16"/>
      <c r="E1" s="16"/>
      <c r="F1" s="16"/>
      <c r="G1" s="16"/>
      <c r="H1" s="16"/>
      <c r="I1" s="16"/>
      <c r="J1" s="16"/>
      <c r="K1" s="16"/>
      <c r="L1" s="16"/>
      <c r="M1" s="16"/>
      <c r="N1" s="16"/>
      <c r="O1" s="16"/>
      <c r="P1" s="16"/>
      <c r="Q1" s="16"/>
      <c r="R1" s="16"/>
      <c r="S1" s="16"/>
      <c r="T1" s="16"/>
      <c r="U1" s="16"/>
      <c r="V1" s="16"/>
      <c r="W1" s="16"/>
      <c r="X1" s="16"/>
      <c r="Y1" s="16"/>
      <c r="Z1" s="16"/>
      <c r="AA1" s="16"/>
    </row>
    <row r="2" spans="1:27" ht="21" thickBot="1" x14ac:dyDescent="0.4">
      <c r="A2" s="4"/>
      <c r="B2" s="51"/>
      <c r="C2" s="53" t="s">
        <v>25</v>
      </c>
      <c r="D2" s="53"/>
      <c r="E2" s="53"/>
      <c r="F2" s="53"/>
      <c r="G2" s="53"/>
      <c r="H2" s="53"/>
      <c r="I2" s="53"/>
      <c r="J2" s="53"/>
      <c r="K2" s="53"/>
      <c r="L2" s="53"/>
      <c r="M2" s="52"/>
      <c r="N2" s="52"/>
      <c r="O2" s="52"/>
      <c r="P2" s="52"/>
      <c r="Q2" s="52"/>
      <c r="R2" s="52"/>
      <c r="S2" s="52"/>
      <c r="T2" s="52"/>
      <c r="U2" s="52"/>
      <c r="V2" s="52"/>
      <c r="W2" s="52"/>
      <c r="X2" s="52"/>
      <c r="Y2" s="52"/>
      <c r="Z2" s="52"/>
      <c r="AA2" s="52"/>
    </row>
    <row r="3" spans="1:27" ht="13.8" thickTop="1" x14ac:dyDescent="0.25">
      <c r="A3" s="12"/>
      <c r="B3" s="13"/>
    </row>
    <row r="4" spans="1:27" x14ac:dyDescent="0.25">
      <c r="A4" s="12"/>
      <c r="B4" s="14"/>
    </row>
    <row r="5" spans="1:27" x14ac:dyDescent="0.25">
      <c r="A5" s="5" t="s">
        <v>54</v>
      </c>
      <c r="B5" s="6" t="s">
        <v>27</v>
      </c>
      <c r="C5" s="1" t="s">
        <v>169</v>
      </c>
      <c r="D5" s="1" t="s">
        <v>170</v>
      </c>
    </row>
    <row r="6" spans="1:27" x14ac:dyDescent="0.25">
      <c r="A6" s="12"/>
      <c r="B6" s="14"/>
      <c r="D6" s="1" t="s">
        <v>171</v>
      </c>
    </row>
    <row r="7" spans="1:27" x14ac:dyDescent="0.25">
      <c r="A7" s="12"/>
      <c r="B7" s="14"/>
      <c r="I7" s="2"/>
    </row>
    <row r="8" spans="1:27" x14ac:dyDescent="0.25">
      <c r="A8" s="12"/>
      <c r="B8" s="14"/>
      <c r="C8" s="1" t="s">
        <v>172</v>
      </c>
      <c r="D8" s="1" t="s">
        <v>173</v>
      </c>
      <c r="E8" s="1" t="s">
        <v>174</v>
      </c>
      <c r="F8" s="8">
        <v>46255</v>
      </c>
      <c r="I8" s="2"/>
    </row>
    <row r="9" spans="1:27" x14ac:dyDescent="0.25">
      <c r="A9" s="5" t="s">
        <v>26</v>
      </c>
      <c r="B9" s="6" t="s">
        <v>29</v>
      </c>
      <c r="C9" s="46"/>
      <c r="D9" s="46"/>
      <c r="E9" s="46"/>
      <c r="F9" s="46"/>
      <c r="G9" s="46"/>
      <c r="H9" s="46"/>
      <c r="I9" s="48"/>
      <c r="J9" s="46"/>
      <c r="K9" s="46"/>
      <c r="L9" s="46"/>
      <c r="M9" s="46"/>
      <c r="N9" s="46"/>
      <c r="O9" s="46"/>
      <c r="P9" s="46"/>
      <c r="Q9" s="46"/>
      <c r="R9" s="46"/>
      <c r="S9" s="46"/>
      <c r="T9" s="46"/>
      <c r="U9" s="46"/>
      <c r="V9" s="46"/>
      <c r="W9" s="46"/>
      <c r="X9" s="46"/>
      <c r="Y9" s="46"/>
      <c r="Z9" s="46"/>
      <c r="AA9" s="46"/>
    </row>
    <row r="10" spans="1:27" x14ac:dyDescent="0.25">
      <c r="A10" s="15"/>
      <c r="B10" s="14"/>
      <c r="C10" s="1" t="s">
        <v>30</v>
      </c>
      <c r="I10" s="2"/>
    </row>
    <row r="11" spans="1:27" x14ac:dyDescent="0.25">
      <c r="A11" s="12"/>
      <c r="B11" s="14"/>
      <c r="C11" s="1" t="s">
        <v>32</v>
      </c>
      <c r="I11" s="2"/>
    </row>
    <row r="12" spans="1:27" x14ac:dyDescent="0.25">
      <c r="A12" s="12"/>
      <c r="B12" s="14"/>
      <c r="C12" s="1" t="s">
        <v>39</v>
      </c>
    </row>
    <row r="13" spans="1:27" x14ac:dyDescent="0.25">
      <c r="A13" s="12"/>
      <c r="B13" s="14"/>
      <c r="C13" s="1" t="s">
        <v>40</v>
      </c>
    </row>
    <row r="14" spans="1:27" x14ac:dyDescent="0.25">
      <c r="A14" s="12"/>
      <c r="B14" s="14"/>
      <c r="C14" s="1" t="s">
        <v>41</v>
      </c>
      <c r="D14" s="8">
        <v>45658</v>
      </c>
    </row>
    <row r="15" spans="1:27" x14ac:dyDescent="0.25">
      <c r="A15" s="12"/>
      <c r="B15" s="14"/>
      <c r="C15" s="1" t="s">
        <v>58</v>
      </c>
    </row>
    <row r="16" spans="1:27" ht="14.4" x14ac:dyDescent="0.3">
      <c r="A16" s="12"/>
      <c r="B16" s="14" t="s">
        <v>60</v>
      </c>
      <c r="C16" s="1" t="s">
        <v>57</v>
      </c>
      <c r="D16" s="22" t="s">
        <v>59</v>
      </c>
    </row>
    <row r="17" spans="1:27" x14ac:dyDescent="0.25">
      <c r="A17" s="12"/>
      <c r="B17" s="14"/>
    </row>
    <row r="18" spans="1:27" x14ac:dyDescent="0.25">
      <c r="A18" s="12"/>
      <c r="B18" s="14"/>
      <c r="C18" s="3" t="s">
        <v>31</v>
      </c>
    </row>
    <row r="19" spans="1:27" ht="14.4" x14ac:dyDescent="0.3">
      <c r="A19" s="12"/>
      <c r="B19" s="14" t="s">
        <v>108</v>
      </c>
      <c r="C19" s="1" t="s">
        <v>107</v>
      </c>
      <c r="D19" s="22">
        <v>1</v>
      </c>
      <c r="E19" s="38"/>
    </row>
    <row r="20" spans="1:27" x14ac:dyDescent="0.25">
      <c r="A20" s="12"/>
      <c r="B20" s="14"/>
    </row>
    <row r="21" spans="1:27" x14ac:dyDescent="0.25">
      <c r="A21" s="12"/>
      <c r="B21" s="14"/>
    </row>
    <row r="22" spans="1:27" x14ac:dyDescent="0.25">
      <c r="A22" s="5" t="s">
        <v>28</v>
      </c>
      <c r="B22" s="6" t="s">
        <v>53</v>
      </c>
      <c r="C22" s="47"/>
      <c r="D22" s="46"/>
      <c r="E22" s="46"/>
      <c r="F22" s="46"/>
      <c r="G22" s="46"/>
      <c r="H22" s="46"/>
      <c r="I22" s="46"/>
      <c r="J22" s="46"/>
      <c r="K22" s="46"/>
      <c r="L22" s="46"/>
      <c r="M22" s="46"/>
      <c r="N22" s="46"/>
      <c r="O22" s="46"/>
      <c r="P22" s="46"/>
      <c r="Q22" s="46"/>
      <c r="R22" s="46"/>
      <c r="S22" s="46"/>
      <c r="T22" s="46"/>
      <c r="U22" s="46"/>
      <c r="V22" s="46"/>
      <c r="W22" s="46"/>
      <c r="X22" s="46"/>
      <c r="Y22" s="46"/>
      <c r="Z22" s="46"/>
      <c r="AA22" s="46"/>
    </row>
    <row r="23" spans="1:27" x14ac:dyDescent="0.25">
      <c r="A23" s="15"/>
      <c r="B23" s="20"/>
      <c r="C23" s="21" t="s">
        <v>35</v>
      </c>
      <c r="D23" s="24">
        <f>E23-365</f>
        <v>44928</v>
      </c>
      <c r="E23" s="24">
        <f>F23-365</f>
        <v>45293</v>
      </c>
      <c r="F23" s="23">
        <f>$D$14</f>
        <v>45658</v>
      </c>
      <c r="G23" s="10">
        <f>F23+365</f>
        <v>46023</v>
      </c>
      <c r="H23" s="10">
        <f>G23+365</f>
        <v>46388</v>
      </c>
      <c r="I23" s="10">
        <f t="shared" ref="I23:I24" si="0">H23+365</f>
        <v>46753</v>
      </c>
      <c r="J23" s="10">
        <f t="shared" ref="J23:J24" si="1">I23+365</f>
        <v>47118</v>
      </c>
      <c r="K23" s="10">
        <f t="shared" ref="K23:K24" si="2">J23+365</f>
        <v>47483</v>
      </c>
      <c r="L23" s="10">
        <f t="shared" ref="L23:L24" si="3">K23+365</f>
        <v>47848</v>
      </c>
    </row>
    <row r="24" spans="1:27" x14ac:dyDescent="0.25">
      <c r="A24" s="15"/>
      <c r="B24" s="20"/>
      <c r="C24" s="1" t="s">
        <v>42</v>
      </c>
      <c r="D24" s="8">
        <f>E24-365</f>
        <v>44928</v>
      </c>
      <c r="E24" s="8">
        <f>F24-365</f>
        <v>45293</v>
      </c>
      <c r="F24" s="8">
        <f>$D$14</f>
        <v>45658</v>
      </c>
      <c r="G24" s="9">
        <f>F24+365</f>
        <v>46023</v>
      </c>
      <c r="H24" s="9">
        <f t="shared" ref="H24" si="4">G24+365</f>
        <v>46388</v>
      </c>
      <c r="I24" s="9">
        <f t="shared" si="0"/>
        <v>46753</v>
      </c>
      <c r="J24" s="9">
        <f t="shared" si="1"/>
        <v>47118</v>
      </c>
      <c r="K24" s="9">
        <f t="shared" si="2"/>
        <v>47483</v>
      </c>
      <c r="L24" s="9">
        <f t="shared" si="3"/>
        <v>47848</v>
      </c>
    </row>
    <row r="25" spans="1:27" x14ac:dyDescent="0.25">
      <c r="A25" s="12"/>
      <c r="B25" s="14"/>
    </row>
    <row r="26" spans="1:27" x14ac:dyDescent="0.25">
      <c r="A26" s="12"/>
      <c r="B26" s="14"/>
      <c r="C26" s="1" t="s">
        <v>5</v>
      </c>
      <c r="D26" s="93"/>
      <c r="E26" s="93"/>
      <c r="F26" s="93"/>
      <c r="G26" s="93"/>
      <c r="H26" s="93"/>
      <c r="I26" s="93"/>
      <c r="J26" s="93"/>
      <c r="K26" s="93"/>
      <c r="L26" s="93"/>
    </row>
    <row r="27" spans="1:27" x14ac:dyDescent="0.25">
      <c r="A27" s="12"/>
      <c r="B27" s="14"/>
      <c r="C27" s="1" t="s">
        <v>6</v>
      </c>
      <c r="D27" s="93"/>
      <c r="E27" s="93"/>
      <c r="F27" s="93"/>
      <c r="G27" s="93"/>
      <c r="H27" s="93"/>
      <c r="I27" s="93"/>
      <c r="J27" s="93"/>
      <c r="K27" s="93"/>
      <c r="L27" s="93"/>
    </row>
    <row r="28" spans="1:27" x14ac:dyDescent="0.25">
      <c r="A28" s="12"/>
      <c r="B28" s="14"/>
      <c r="C28" s="1" t="s">
        <v>103</v>
      </c>
      <c r="D28" s="93"/>
      <c r="E28" s="93"/>
      <c r="F28" s="93"/>
      <c r="G28" s="93"/>
      <c r="H28" s="93"/>
      <c r="I28" s="93"/>
      <c r="J28" s="93"/>
      <c r="K28" s="93"/>
      <c r="L28" s="93"/>
    </row>
    <row r="29" spans="1:27" x14ac:dyDescent="0.25">
      <c r="A29" s="12"/>
      <c r="B29" s="14"/>
      <c r="C29" s="1" t="s">
        <v>104</v>
      </c>
      <c r="D29" s="93"/>
      <c r="E29" s="93"/>
      <c r="F29" s="93"/>
      <c r="G29" s="93"/>
      <c r="H29" s="93"/>
      <c r="I29" s="93"/>
      <c r="J29" s="93"/>
      <c r="K29" s="93"/>
      <c r="L29" s="93"/>
    </row>
    <row r="30" spans="1:27" x14ac:dyDescent="0.25">
      <c r="A30" s="12"/>
      <c r="B30" s="14"/>
      <c r="C30" s="1" t="s">
        <v>117</v>
      </c>
      <c r="D30" s="93"/>
      <c r="E30" s="93"/>
      <c r="F30" s="93"/>
      <c r="G30" s="93"/>
      <c r="H30" s="93"/>
      <c r="I30" s="93"/>
      <c r="J30" s="93"/>
      <c r="K30" s="93"/>
      <c r="L30" s="93"/>
    </row>
    <row r="31" spans="1:27" x14ac:dyDescent="0.25">
      <c r="A31" s="12"/>
      <c r="B31" s="14"/>
      <c r="C31" s="1" t="s">
        <v>116</v>
      </c>
      <c r="D31" s="93"/>
      <c r="E31" s="93"/>
      <c r="F31" s="93"/>
      <c r="G31" s="93"/>
      <c r="H31" s="93"/>
      <c r="I31" s="93"/>
      <c r="J31" s="93"/>
      <c r="K31" s="93"/>
      <c r="L31" s="93"/>
    </row>
    <row r="32" spans="1:27" x14ac:dyDescent="0.25">
      <c r="A32" s="12"/>
      <c r="B32" s="14"/>
    </row>
    <row r="33" spans="1:27" x14ac:dyDescent="0.25">
      <c r="A33" s="5" t="s">
        <v>33</v>
      </c>
      <c r="B33" s="6" t="s">
        <v>34</v>
      </c>
      <c r="C33" s="47"/>
      <c r="D33" s="46"/>
      <c r="E33" s="46"/>
      <c r="F33" s="46"/>
      <c r="G33" s="46"/>
      <c r="H33" s="46"/>
      <c r="I33" s="46"/>
      <c r="J33" s="46"/>
      <c r="K33" s="46"/>
      <c r="L33" s="46"/>
      <c r="M33" s="46"/>
      <c r="N33" s="46"/>
      <c r="O33" s="46"/>
      <c r="P33" s="46"/>
      <c r="Q33" s="46"/>
      <c r="R33" s="46"/>
      <c r="S33" s="46"/>
      <c r="T33" s="46"/>
      <c r="U33" s="46"/>
      <c r="V33" s="46"/>
      <c r="W33" s="46"/>
      <c r="X33" s="46"/>
      <c r="Y33" s="46"/>
      <c r="Z33" s="46"/>
      <c r="AA33" s="46"/>
    </row>
    <row r="34" spans="1:27" x14ac:dyDescent="0.25">
      <c r="A34" s="12"/>
      <c r="B34" s="14"/>
      <c r="C34" s="1" t="s">
        <v>35</v>
      </c>
      <c r="D34" s="24">
        <f>E34-365</f>
        <v>44928</v>
      </c>
      <c r="E34" s="24">
        <f>F34-365</f>
        <v>45293</v>
      </c>
      <c r="F34" s="23">
        <f>$D$14</f>
        <v>45658</v>
      </c>
      <c r="G34" s="10">
        <f>F34+365</f>
        <v>46023</v>
      </c>
      <c r="H34" s="10">
        <f>G34+365</f>
        <v>46388</v>
      </c>
      <c r="I34" s="10">
        <f t="shared" ref="I34:L34" si="5">H34+365</f>
        <v>46753</v>
      </c>
      <c r="J34" s="10">
        <f t="shared" si="5"/>
        <v>47118</v>
      </c>
      <c r="K34" s="10">
        <f t="shared" si="5"/>
        <v>47483</v>
      </c>
      <c r="L34" s="10">
        <f t="shared" si="5"/>
        <v>47848</v>
      </c>
    </row>
    <row r="35" spans="1:27" x14ac:dyDescent="0.25">
      <c r="A35" s="12"/>
      <c r="B35" s="14"/>
      <c r="C35" s="1" t="s">
        <v>42</v>
      </c>
      <c r="D35" s="8">
        <f>E35-365</f>
        <v>44928</v>
      </c>
      <c r="E35" s="8">
        <f>F35-365</f>
        <v>45293</v>
      </c>
      <c r="F35" s="8">
        <f>$D$14</f>
        <v>45658</v>
      </c>
      <c r="G35" s="9">
        <f>F35+365</f>
        <v>46023</v>
      </c>
      <c r="H35" s="9">
        <f t="shared" ref="H35:L35" si="6">G35+365</f>
        <v>46388</v>
      </c>
      <c r="I35" s="9">
        <f t="shared" si="6"/>
        <v>46753</v>
      </c>
      <c r="J35" s="9">
        <f t="shared" si="6"/>
        <v>47118</v>
      </c>
      <c r="K35" s="9">
        <f t="shared" si="6"/>
        <v>47483</v>
      </c>
      <c r="L35" s="9">
        <f t="shared" si="6"/>
        <v>47848</v>
      </c>
    </row>
    <row r="36" spans="1:27" x14ac:dyDescent="0.25">
      <c r="A36" s="12"/>
      <c r="B36" s="14"/>
    </row>
    <row r="37" spans="1:27" x14ac:dyDescent="0.25">
      <c r="A37" s="12"/>
      <c r="B37" s="14"/>
      <c r="C37" s="11" t="s">
        <v>38</v>
      </c>
      <c r="N37" s="11" t="s">
        <v>105</v>
      </c>
      <c r="O37" s="11" t="s">
        <v>36</v>
      </c>
      <c r="P37" s="11" t="s">
        <v>37</v>
      </c>
      <c r="Q37" s="11" t="s">
        <v>36</v>
      </c>
      <c r="R37" s="11" t="s">
        <v>37</v>
      </c>
      <c r="S37" s="11" t="s">
        <v>36</v>
      </c>
      <c r="T37" s="11" t="s">
        <v>37</v>
      </c>
    </row>
    <row r="38" spans="1:27" x14ac:dyDescent="0.25">
      <c r="A38" s="12"/>
      <c r="B38" s="14"/>
      <c r="C38" s="1" t="s">
        <v>55</v>
      </c>
      <c r="D38" s="25"/>
      <c r="E38" s="25"/>
      <c r="F38" s="25"/>
      <c r="G38" s="30"/>
      <c r="H38" s="30"/>
      <c r="I38" s="30"/>
      <c r="J38" s="30"/>
      <c r="K38" s="30"/>
      <c r="L38" s="30"/>
    </row>
    <row r="39" spans="1:27" x14ac:dyDescent="0.25">
      <c r="A39" s="12"/>
      <c r="B39" s="14"/>
      <c r="C39" s="1" t="s">
        <v>43</v>
      </c>
      <c r="D39" s="25"/>
      <c r="E39" s="25"/>
      <c r="F39" s="25"/>
      <c r="G39" s="30"/>
      <c r="H39" s="30"/>
      <c r="I39" s="30"/>
      <c r="J39" s="30"/>
      <c r="K39" s="30"/>
      <c r="L39" s="30"/>
    </row>
    <row r="40" spans="1:27" x14ac:dyDescent="0.25">
      <c r="A40" s="12"/>
      <c r="B40" s="14"/>
      <c r="C40" s="17" t="s">
        <v>44</v>
      </c>
      <c r="D40" s="26"/>
      <c r="E40" s="26"/>
      <c r="F40" s="26"/>
      <c r="G40" s="26"/>
      <c r="H40" s="26"/>
      <c r="I40" s="26"/>
      <c r="J40" s="26"/>
      <c r="K40" s="26"/>
      <c r="L40" s="26"/>
    </row>
    <row r="41" spans="1:27" x14ac:dyDescent="0.25">
      <c r="A41" s="12"/>
      <c r="B41" s="14"/>
      <c r="C41" s="1" t="s">
        <v>47</v>
      </c>
      <c r="D41" s="25"/>
      <c r="E41" s="25"/>
      <c r="F41" s="25"/>
      <c r="G41" s="30"/>
      <c r="H41" s="30"/>
      <c r="I41" s="30"/>
      <c r="J41" s="30"/>
      <c r="K41" s="30"/>
      <c r="L41" s="30"/>
    </row>
    <row r="42" spans="1:27" x14ac:dyDescent="0.25">
      <c r="A42" s="12"/>
      <c r="B42" s="14"/>
      <c r="C42" s="1" t="s">
        <v>45</v>
      </c>
      <c r="D42" s="25"/>
      <c r="E42" s="25"/>
      <c r="F42" s="25"/>
      <c r="G42" s="30"/>
      <c r="H42" s="30"/>
      <c r="I42" s="30"/>
      <c r="J42" s="30"/>
      <c r="K42" s="30"/>
      <c r="L42" s="30"/>
    </row>
    <row r="43" spans="1:27" x14ac:dyDescent="0.25">
      <c r="A43" s="12"/>
      <c r="B43" s="14" t="s">
        <v>62</v>
      </c>
      <c r="C43" s="19" t="s">
        <v>46</v>
      </c>
      <c r="D43" s="26"/>
      <c r="E43" s="26"/>
      <c r="F43" s="26"/>
      <c r="G43" s="26"/>
      <c r="H43" s="26"/>
      <c r="I43" s="26"/>
      <c r="J43" s="26"/>
      <c r="K43" s="26"/>
      <c r="L43" s="26"/>
    </row>
    <row r="44" spans="1:27" x14ac:dyDescent="0.25">
      <c r="A44" s="12"/>
      <c r="B44" s="14"/>
      <c r="C44" s="1" t="s">
        <v>48</v>
      </c>
      <c r="D44" s="25"/>
      <c r="E44" s="25"/>
      <c r="F44" s="25"/>
      <c r="G44" s="30"/>
      <c r="H44" s="30"/>
      <c r="I44" s="30"/>
      <c r="J44" s="30"/>
      <c r="K44" s="30"/>
      <c r="L44" s="30"/>
      <c r="N44" s="1" t="s">
        <v>137</v>
      </c>
    </row>
    <row r="45" spans="1:27" x14ac:dyDescent="0.25">
      <c r="A45" s="12"/>
      <c r="B45" s="14"/>
      <c r="C45" s="1" t="s">
        <v>24</v>
      </c>
      <c r="D45" s="25"/>
      <c r="E45" s="25"/>
      <c r="F45" s="25"/>
      <c r="G45" s="30"/>
      <c r="H45" s="30"/>
      <c r="I45" s="30"/>
      <c r="J45" s="30"/>
      <c r="K45" s="30"/>
      <c r="L45" s="30"/>
      <c r="N45" s="1" t="s">
        <v>137</v>
      </c>
    </row>
    <row r="46" spans="1:27" x14ac:dyDescent="0.25">
      <c r="A46" s="12"/>
      <c r="B46" s="14"/>
      <c r="C46" s="1" t="s">
        <v>56</v>
      </c>
      <c r="D46" s="25"/>
      <c r="E46" s="25"/>
      <c r="F46" s="25"/>
      <c r="G46" s="30"/>
      <c r="H46" s="30"/>
      <c r="I46" s="30"/>
      <c r="J46" s="30"/>
      <c r="K46" s="30"/>
      <c r="L46" s="30"/>
      <c r="N46" s="1" t="s">
        <v>106</v>
      </c>
    </row>
    <row r="47" spans="1:27" x14ac:dyDescent="0.25">
      <c r="A47" s="12"/>
      <c r="B47" s="14"/>
      <c r="C47" s="17" t="s">
        <v>49</v>
      </c>
      <c r="D47" s="26"/>
      <c r="E47" s="26"/>
      <c r="F47" s="26"/>
      <c r="G47" s="26"/>
      <c r="H47" s="26"/>
      <c r="I47" s="26"/>
      <c r="J47" s="26"/>
      <c r="K47" s="26"/>
      <c r="L47" s="26"/>
    </row>
    <row r="48" spans="1:27" x14ac:dyDescent="0.25">
      <c r="A48" s="12"/>
      <c r="B48" s="14"/>
      <c r="C48" s="1" t="s">
        <v>50</v>
      </c>
      <c r="D48" s="25"/>
      <c r="E48" s="25"/>
      <c r="F48" s="25"/>
      <c r="G48" s="30"/>
      <c r="H48" s="30"/>
      <c r="I48" s="30"/>
      <c r="J48" s="30"/>
      <c r="K48" s="30"/>
      <c r="L48" s="30"/>
    </row>
    <row r="49" spans="1:27" x14ac:dyDescent="0.25">
      <c r="A49" s="12"/>
      <c r="B49" s="14" t="s">
        <v>1</v>
      </c>
      <c r="C49" s="19" t="s">
        <v>1</v>
      </c>
      <c r="D49" s="26"/>
      <c r="E49" s="26"/>
      <c r="F49" s="26"/>
      <c r="G49" s="26"/>
      <c r="H49" s="26"/>
      <c r="I49" s="26"/>
      <c r="J49" s="26"/>
      <c r="K49" s="26"/>
      <c r="L49" s="26"/>
    </row>
    <row r="50" spans="1:27" x14ac:dyDescent="0.25">
      <c r="A50" s="12"/>
      <c r="B50" s="14"/>
      <c r="C50" s="1" t="s">
        <v>2</v>
      </c>
      <c r="D50" s="25"/>
      <c r="E50" s="25"/>
      <c r="F50" s="25"/>
      <c r="G50" s="30"/>
      <c r="H50" s="30"/>
      <c r="I50" s="30"/>
      <c r="J50" s="30"/>
      <c r="K50" s="30"/>
      <c r="L50" s="30"/>
      <c r="N50" s="1" t="s">
        <v>137</v>
      </c>
    </row>
    <row r="51" spans="1:27" x14ac:dyDescent="0.25">
      <c r="A51" s="12"/>
      <c r="B51" s="14"/>
      <c r="C51" s="17" t="s">
        <v>3</v>
      </c>
      <c r="D51" s="26"/>
      <c r="E51" s="26"/>
      <c r="F51" s="26"/>
      <c r="G51" s="26"/>
      <c r="H51" s="26"/>
      <c r="I51" s="26"/>
      <c r="J51" s="26"/>
      <c r="K51" s="26"/>
      <c r="L51" s="26"/>
    </row>
    <row r="52" spans="1:27" x14ac:dyDescent="0.25">
      <c r="A52" s="12"/>
      <c r="B52" s="14"/>
      <c r="C52" s="1" t="s">
        <v>51</v>
      </c>
      <c r="D52" s="25"/>
      <c r="E52" s="25"/>
      <c r="F52" s="25"/>
      <c r="G52" s="30"/>
      <c r="H52" s="30"/>
      <c r="I52" s="30"/>
      <c r="J52" s="30"/>
      <c r="K52" s="30"/>
      <c r="L52" s="30"/>
    </row>
    <row r="53" spans="1:27" x14ac:dyDescent="0.25">
      <c r="A53" s="12"/>
      <c r="B53" s="14"/>
      <c r="C53" s="17" t="s">
        <v>4</v>
      </c>
      <c r="D53" s="26"/>
      <c r="E53" s="26"/>
      <c r="F53" s="26"/>
      <c r="G53" s="26"/>
      <c r="H53" s="26"/>
      <c r="I53" s="26"/>
      <c r="J53" s="26"/>
      <c r="K53" s="26"/>
      <c r="L53" s="26"/>
    </row>
    <row r="54" spans="1:27" x14ac:dyDescent="0.25">
      <c r="A54" s="12"/>
      <c r="B54" s="14"/>
    </row>
    <row r="55" spans="1:27" x14ac:dyDescent="0.25">
      <c r="A55" s="5" t="s">
        <v>52</v>
      </c>
      <c r="B55" s="6" t="s">
        <v>61</v>
      </c>
      <c r="C55" s="46"/>
      <c r="D55" s="46"/>
      <c r="E55" s="46"/>
      <c r="F55" s="46"/>
      <c r="G55" s="46"/>
      <c r="H55" s="46"/>
      <c r="I55" s="46"/>
      <c r="J55" s="46"/>
      <c r="K55" s="46"/>
      <c r="L55" s="46"/>
      <c r="M55" s="46"/>
      <c r="N55" s="46"/>
      <c r="O55" s="46"/>
      <c r="P55" s="46"/>
      <c r="Q55" s="46"/>
      <c r="R55" s="46"/>
      <c r="S55" s="46"/>
      <c r="T55" s="46"/>
      <c r="U55" s="46"/>
      <c r="V55" s="46"/>
      <c r="W55" s="46"/>
      <c r="X55" s="46"/>
      <c r="Y55" s="46"/>
      <c r="Z55" s="46"/>
      <c r="AA55" s="46"/>
    </row>
    <row r="56" spans="1:27" x14ac:dyDescent="0.25">
      <c r="A56" s="12"/>
      <c r="B56" s="14"/>
      <c r="C56" s="1" t="s">
        <v>35</v>
      </c>
      <c r="D56" s="24">
        <f>E56-365</f>
        <v>44928</v>
      </c>
      <c r="E56" s="24">
        <f>F56-365</f>
        <v>45293</v>
      </c>
      <c r="F56" s="23">
        <f>$D$14</f>
        <v>45658</v>
      </c>
      <c r="G56" s="10">
        <f>F56+365</f>
        <v>46023</v>
      </c>
      <c r="H56" s="10">
        <f>G56+365</f>
        <v>46388</v>
      </c>
      <c r="I56" s="10">
        <f t="shared" ref="I56:I57" si="7">H56+365</f>
        <v>46753</v>
      </c>
      <c r="J56" s="10">
        <f t="shared" ref="J56:J57" si="8">I56+365</f>
        <v>47118</v>
      </c>
      <c r="K56" s="10">
        <f t="shared" ref="K56:K57" si="9">J56+365</f>
        <v>47483</v>
      </c>
      <c r="L56" s="10">
        <f t="shared" ref="L56:L57" si="10">K56+365</f>
        <v>47848</v>
      </c>
    </row>
    <row r="57" spans="1:27" x14ac:dyDescent="0.25">
      <c r="A57" s="12"/>
      <c r="B57" s="14"/>
      <c r="C57" s="1" t="s">
        <v>42</v>
      </c>
      <c r="D57" s="8">
        <f>E57-365</f>
        <v>44928</v>
      </c>
      <c r="E57" s="8">
        <f>F57-365</f>
        <v>45293</v>
      </c>
      <c r="F57" s="8">
        <f>$D$14</f>
        <v>45658</v>
      </c>
      <c r="G57" s="9">
        <f>F57+365</f>
        <v>46023</v>
      </c>
      <c r="H57" s="9">
        <f t="shared" ref="H57" si="11">G57+365</f>
        <v>46388</v>
      </c>
      <c r="I57" s="9">
        <f t="shared" si="7"/>
        <v>46753</v>
      </c>
      <c r="J57" s="9">
        <f t="shared" si="8"/>
        <v>47118</v>
      </c>
      <c r="K57" s="9">
        <f t="shared" si="9"/>
        <v>47483</v>
      </c>
      <c r="L57" s="9">
        <f t="shared" si="10"/>
        <v>47848</v>
      </c>
    </row>
    <row r="58" spans="1:27" x14ac:dyDescent="0.25">
      <c r="A58" s="12"/>
      <c r="B58" s="14"/>
    </row>
    <row r="59" spans="1:27" x14ac:dyDescent="0.25">
      <c r="A59" s="12"/>
      <c r="B59" s="14" t="s">
        <v>86</v>
      </c>
      <c r="C59" s="19" t="s">
        <v>86</v>
      </c>
      <c r="N59" s="11" t="s">
        <v>105</v>
      </c>
      <c r="O59" s="11" t="s">
        <v>36</v>
      </c>
      <c r="P59" s="11" t="s">
        <v>37</v>
      </c>
      <c r="Q59" s="11" t="s">
        <v>36</v>
      </c>
      <c r="R59" s="11" t="s">
        <v>37</v>
      </c>
      <c r="S59" s="11" t="s">
        <v>36</v>
      </c>
      <c r="T59" s="11" t="s">
        <v>37</v>
      </c>
    </row>
    <row r="60" spans="1:27" x14ac:dyDescent="0.25">
      <c r="A60" s="12"/>
      <c r="B60" s="14"/>
      <c r="C60" s="1" t="s">
        <v>71</v>
      </c>
      <c r="D60" s="25"/>
      <c r="E60" s="25"/>
      <c r="F60" s="25"/>
      <c r="G60" s="35"/>
    </row>
    <row r="61" spans="1:27" x14ac:dyDescent="0.25">
      <c r="A61" s="12"/>
      <c r="B61" s="14"/>
      <c r="C61" s="1" t="s">
        <v>72</v>
      </c>
      <c r="D61" s="25"/>
      <c r="E61" s="25"/>
      <c r="F61" s="25"/>
      <c r="G61" s="30"/>
      <c r="H61" s="30"/>
      <c r="I61" s="30"/>
      <c r="J61" s="30"/>
      <c r="K61" s="30"/>
      <c r="L61" s="30"/>
      <c r="N61" s="1" t="s">
        <v>137</v>
      </c>
    </row>
    <row r="62" spans="1:27" x14ac:dyDescent="0.25">
      <c r="A62" s="12"/>
      <c r="B62" s="14"/>
      <c r="C62" s="1" t="s">
        <v>7</v>
      </c>
      <c r="D62" s="25"/>
      <c r="E62" s="25"/>
      <c r="F62" s="25"/>
      <c r="G62" s="30"/>
      <c r="H62" s="30"/>
      <c r="I62" s="30"/>
      <c r="J62" s="30"/>
      <c r="K62" s="30"/>
      <c r="L62" s="30"/>
      <c r="N62" s="1" t="s">
        <v>137</v>
      </c>
    </row>
    <row r="63" spans="1:27" x14ac:dyDescent="0.25">
      <c r="A63" s="12"/>
      <c r="B63" s="14"/>
      <c r="C63" s="1" t="s">
        <v>8</v>
      </c>
      <c r="D63" s="25"/>
      <c r="E63" s="25"/>
      <c r="F63" s="25"/>
      <c r="G63" s="30"/>
      <c r="H63" s="30"/>
      <c r="I63" s="30"/>
      <c r="J63" s="30"/>
      <c r="K63" s="30"/>
      <c r="L63" s="30"/>
      <c r="M63" s="41"/>
      <c r="N63" s="1" t="s">
        <v>109</v>
      </c>
    </row>
    <row r="64" spans="1:27" x14ac:dyDescent="0.25">
      <c r="A64" s="12"/>
      <c r="B64" s="14"/>
      <c r="C64" s="19" t="s">
        <v>66</v>
      </c>
      <c r="D64" s="26"/>
      <c r="E64" s="26"/>
      <c r="F64" s="26"/>
      <c r="G64" s="26"/>
      <c r="H64" s="26"/>
      <c r="I64" s="26"/>
      <c r="J64" s="26"/>
      <c r="K64" s="26"/>
      <c r="L64" s="26"/>
    </row>
    <row r="65" spans="1:14" x14ac:dyDescent="0.25">
      <c r="A65" s="12"/>
      <c r="B65" s="14"/>
      <c r="C65" s="1" t="s">
        <v>67</v>
      </c>
      <c r="D65" s="25"/>
      <c r="E65" s="25"/>
      <c r="F65" s="25"/>
      <c r="G65" s="30"/>
      <c r="H65" s="30"/>
      <c r="I65" s="30"/>
      <c r="J65" s="30"/>
      <c r="K65" s="30"/>
      <c r="L65" s="30"/>
      <c r="N65" s="1" t="s">
        <v>109</v>
      </c>
    </row>
    <row r="66" spans="1:14" x14ac:dyDescent="0.25">
      <c r="A66" s="12"/>
      <c r="B66" s="14"/>
      <c r="C66" s="1" t="s">
        <v>73</v>
      </c>
      <c r="D66" s="25"/>
      <c r="E66" s="25"/>
      <c r="F66" s="25"/>
      <c r="G66" s="30"/>
      <c r="H66" s="30"/>
      <c r="I66" s="30"/>
      <c r="J66" s="30"/>
      <c r="K66" s="30"/>
      <c r="L66" s="30"/>
      <c r="N66" s="1" t="s">
        <v>109</v>
      </c>
    </row>
    <row r="67" spans="1:14" x14ac:dyDescent="0.25">
      <c r="A67" s="12"/>
      <c r="B67" s="14"/>
      <c r="C67" s="1" t="s">
        <v>74</v>
      </c>
      <c r="D67" s="25"/>
      <c r="E67" s="25"/>
      <c r="F67" s="25"/>
      <c r="G67" s="30"/>
      <c r="H67" s="30"/>
      <c r="I67" s="30"/>
      <c r="J67" s="30"/>
      <c r="K67" s="30"/>
      <c r="L67" s="30"/>
      <c r="N67" s="1" t="s">
        <v>137</v>
      </c>
    </row>
    <row r="68" spans="1:14" x14ac:dyDescent="0.25">
      <c r="A68" s="12"/>
      <c r="B68" s="14"/>
      <c r="C68" s="1" t="s">
        <v>68</v>
      </c>
      <c r="D68" s="25"/>
      <c r="E68" s="25"/>
      <c r="F68" s="25"/>
      <c r="G68" s="30"/>
      <c r="H68" s="30"/>
      <c r="I68" s="30"/>
      <c r="J68" s="30"/>
      <c r="K68" s="30"/>
      <c r="L68" s="30"/>
    </row>
    <row r="69" spans="1:14" x14ac:dyDescent="0.25">
      <c r="A69" s="12"/>
      <c r="B69" s="14"/>
      <c r="C69" s="1" t="s">
        <v>76</v>
      </c>
      <c r="D69" s="25"/>
      <c r="E69" s="25"/>
      <c r="F69" s="25"/>
      <c r="G69" s="30"/>
      <c r="H69" s="30"/>
      <c r="I69" s="30"/>
      <c r="J69" s="30"/>
      <c r="K69" s="30"/>
      <c r="L69" s="30"/>
    </row>
    <row r="70" spans="1:14" x14ac:dyDescent="0.25">
      <c r="A70" s="12"/>
      <c r="B70" s="14"/>
      <c r="C70" s="1" t="s">
        <v>75</v>
      </c>
      <c r="D70" s="25"/>
      <c r="E70" s="25"/>
      <c r="F70" s="25"/>
      <c r="G70" s="30"/>
      <c r="H70" s="30"/>
      <c r="I70" s="30"/>
      <c r="J70" s="30"/>
      <c r="K70" s="30"/>
      <c r="L70" s="30"/>
    </row>
    <row r="71" spans="1:14" x14ac:dyDescent="0.25">
      <c r="A71" s="12"/>
      <c r="B71" s="14"/>
      <c r="C71" s="1" t="s">
        <v>69</v>
      </c>
      <c r="D71" s="25"/>
      <c r="E71" s="25"/>
      <c r="F71" s="25"/>
      <c r="G71" s="30"/>
      <c r="H71" s="30"/>
      <c r="I71" s="30"/>
      <c r="J71" s="30"/>
      <c r="K71" s="30"/>
      <c r="L71" s="30"/>
      <c r="N71" s="1" t="s">
        <v>109</v>
      </c>
    </row>
    <row r="72" spans="1:14" x14ac:dyDescent="0.25">
      <c r="A72" s="12"/>
      <c r="B72" s="14"/>
      <c r="C72" s="19" t="s">
        <v>70</v>
      </c>
      <c r="D72" s="26"/>
      <c r="E72" s="26"/>
      <c r="F72" s="26"/>
      <c r="G72" s="26"/>
      <c r="H72" s="26"/>
      <c r="I72" s="26"/>
      <c r="J72" s="26"/>
      <c r="K72" s="26"/>
      <c r="L72" s="26"/>
    </row>
    <row r="73" spans="1:14" x14ac:dyDescent="0.25">
      <c r="A73" s="12"/>
      <c r="B73" s="14" t="s">
        <v>10</v>
      </c>
      <c r="C73" s="17" t="s">
        <v>10</v>
      </c>
      <c r="D73" s="18"/>
      <c r="E73" s="18"/>
      <c r="F73" s="18"/>
      <c r="G73" s="18"/>
      <c r="H73" s="18"/>
      <c r="I73" s="18"/>
      <c r="J73" s="18"/>
      <c r="K73" s="18"/>
      <c r="L73" s="18"/>
    </row>
    <row r="74" spans="1:14" x14ac:dyDescent="0.25">
      <c r="A74" s="12"/>
      <c r="B74" s="14"/>
    </row>
    <row r="75" spans="1:14" x14ac:dyDescent="0.25">
      <c r="A75" s="12"/>
      <c r="B75" s="14" t="s">
        <v>85</v>
      </c>
      <c r="C75" s="19" t="s">
        <v>85</v>
      </c>
    </row>
    <row r="76" spans="1:14" x14ac:dyDescent="0.25">
      <c r="A76" s="12"/>
      <c r="B76" s="14"/>
      <c r="C76" s="1" t="s">
        <v>77</v>
      </c>
      <c r="D76" s="25"/>
      <c r="E76" s="25"/>
      <c r="F76" s="25"/>
      <c r="G76" s="30"/>
      <c r="H76" s="30"/>
      <c r="I76" s="30"/>
      <c r="J76" s="30"/>
      <c r="K76" s="30"/>
      <c r="L76" s="30"/>
      <c r="N76" s="1" t="s">
        <v>110</v>
      </c>
    </row>
    <row r="77" spans="1:14" x14ac:dyDescent="0.25">
      <c r="A77" s="12"/>
      <c r="B77" s="14"/>
      <c r="C77" s="1" t="s">
        <v>158</v>
      </c>
      <c r="D77" s="25"/>
      <c r="E77" s="25"/>
      <c r="F77" s="25"/>
      <c r="G77" s="30"/>
      <c r="H77" s="30"/>
      <c r="I77" s="30"/>
      <c r="J77" s="30"/>
      <c r="K77" s="30"/>
      <c r="L77" s="30"/>
      <c r="N77" s="1" t="s">
        <v>109</v>
      </c>
    </row>
    <row r="78" spans="1:14" x14ac:dyDescent="0.25">
      <c r="A78" s="12"/>
      <c r="B78" s="14"/>
      <c r="C78" s="1" t="s">
        <v>11</v>
      </c>
      <c r="D78" s="25"/>
      <c r="E78" s="25"/>
      <c r="F78" s="25"/>
      <c r="G78" s="30"/>
      <c r="H78" s="30"/>
      <c r="I78" s="30"/>
      <c r="J78" s="30"/>
      <c r="K78" s="30"/>
      <c r="L78" s="30"/>
      <c r="N78" s="1" t="s">
        <v>109</v>
      </c>
    </row>
    <row r="79" spans="1:14" x14ac:dyDescent="0.25">
      <c r="A79" s="12"/>
      <c r="B79" s="14"/>
      <c r="C79" s="1" t="s">
        <v>83</v>
      </c>
      <c r="D79" s="25"/>
      <c r="E79" s="25"/>
      <c r="F79" s="25"/>
      <c r="G79" s="30"/>
      <c r="H79" s="30"/>
      <c r="I79" s="30"/>
      <c r="J79" s="30"/>
      <c r="K79" s="30"/>
      <c r="L79" s="30"/>
      <c r="N79" s="1" t="s">
        <v>111</v>
      </c>
    </row>
    <row r="80" spans="1:14" x14ac:dyDescent="0.25">
      <c r="A80" s="12"/>
      <c r="B80" s="14"/>
      <c r="C80" s="1" t="s">
        <v>157</v>
      </c>
      <c r="D80" s="25"/>
      <c r="E80" s="25"/>
      <c r="F80" s="25"/>
      <c r="G80" s="30"/>
      <c r="H80" s="30"/>
      <c r="I80" s="30"/>
      <c r="J80" s="30"/>
      <c r="K80" s="30"/>
      <c r="L80" s="30"/>
      <c r="N80" s="1" t="s">
        <v>137</v>
      </c>
    </row>
    <row r="81" spans="1:14" x14ac:dyDescent="0.25">
      <c r="A81" s="12"/>
      <c r="B81" s="14"/>
      <c r="C81" s="19" t="s">
        <v>78</v>
      </c>
      <c r="D81" s="26"/>
      <c r="E81" s="26"/>
      <c r="F81" s="26"/>
      <c r="G81" s="26"/>
      <c r="H81" s="26"/>
      <c r="I81" s="26"/>
      <c r="J81" s="26"/>
      <c r="K81" s="26"/>
      <c r="L81" s="26"/>
    </row>
    <row r="82" spans="1:14" x14ac:dyDescent="0.25">
      <c r="A82" s="12"/>
      <c r="B82" s="14"/>
      <c r="C82" s="1" t="s">
        <v>79</v>
      </c>
      <c r="D82" s="25"/>
      <c r="E82" s="25"/>
      <c r="F82" s="25"/>
      <c r="G82" s="30"/>
      <c r="H82" s="30"/>
      <c r="I82" s="30"/>
      <c r="J82" s="30"/>
      <c r="K82" s="30"/>
      <c r="L82" s="30"/>
      <c r="N82" s="1" t="s">
        <v>106</v>
      </c>
    </row>
    <row r="83" spans="1:14" x14ac:dyDescent="0.25">
      <c r="A83" s="12"/>
      <c r="B83" s="14"/>
      <c r="C83" s="1" t="s">
        <v>159</v>
      </c>
      <c r="D83" s="25"/>
      <c r="E83" s="25"/>
      <c r="F83" s="25"/>
      <c r="G83" s="30"/>
      <c r="H83" s="30"/>
      <c r="I83" s="30"/>
      <c r="J83" s="30"/>
      <c r="K83" s="30"/>
      <c r="L83" s="30"/>
      <c r="N83" s="1" t="s">
        <v>109</v>
      </c>
    </row>
    <row r="84" spans="1:14" ht="14.4" x14ac:dyDescent="0.3">
      <c r="A84" s="12"/>
      <c r="B84" s="14"/>
      <c r="C84" s="27" t="s">
        <v>80</v>
      </c>
      <c r="D84" s="25"/>
      <c r="E84" s="25"/>
      <c r="F84" s="25"/>
      <c r="G84" s="30"/>
      <c r="H84" s="30"/>
      <c r="I84" s="30"/>
      <c r="J84" s="30"/>
      <c r="K84" s="30"/>
      <c r="L84" s="30"/>
      <c r="N84" s="1" t="s">
        <v>109</v>
      </c>
    </row>
    <row r="85" spans="1:14" x14ac:dyDescent="0.25">
      <c r="A85" s="12"/>
      <c r="B85" s="14"/>
      <c r="C85" s="19" t="s">
        <v>81</v>
      </c>
      <c r="D85" s="26"/>
      <c r="E85" s="26"/>
      <c r="F85" s="26"/>
      <c r="G85" s="26"/>
      <c r="H85" s="26"/>
      <c r="I85" s="26"/>
      <c r="J85" s="26"/>
      <c r="K85" s="26"/>
      <c r="L85" s="26"/>
    </row>
    <row r="86" spans="1:14" x14ac:dyDescent="0.25">
      <c r="A86" s="12"/>
      <c r="B86" s="14" t="s">
        <v>12</v>
      </c>
      <c r="C86" s="17" t="s">
        <v>12</v>
      </c>
      <c r="D86" s="26"/>
      <c r="E86" s="26"/>
      <c r="F86" s="26"/>
      <c r="G86" s="26"/>
      <c r="H86" s="26"/>
      <c r="I86" s="26"/>
      <c r="J86" s="26"/>
      <c r="K86" s="26"/>
      <c r="L86" s="26"/>
    </row>
    <row r="87" spans="1:14" x14ac:dyDescent="0.25">
      <c r="A87" s="12"/>
      <c r="B87" s="14"/>
    </row>
    <row r="88" spans="1:14" x14ac:dyDescent="0.25">
      <c r="A88" s="12"/>
      <c r="B88" s="14" t="s">
        <v>82</v>
      </c>
      <c r="C88" s="19" t="s">
        <v>82</v>
      </c>
    </row>
    <row r="89" spans="1:14" ht="14.4" x14ac:dyDescent="0.3">
      <c r="A89" s="12"/>
      <c r="B89" s="14"/>
      <c r="C89" s="27" t="s">
        <v>13</v>
      </c>
      <c r="D89" s="25"/>
      <c r="E89" s="25"/>
      <c r="F89" s="25"/>
      <c r="G89" s="30"/>
      <c r="H89" s="30"/>
      <c r="I89" s="30"/>
      <c r="J89" s="30"/>
      <c r="K89" s="30"/>
      <c r="L89" s="30"/>
    </row>
    <row r="90" spans="1:14" ht="14.4" x14ac:dyDescent="0.3">
      <c r="A90" s="12"/>
      <c r="B90" s="14"/>
      <c r="C90" s="27" t="s">
        <v>14</v>
      </c>
      <c r="D90" s="25"/>
      <c r="E90" s="25"/>
      <c r="F90" s="25"/>
      <c r="G90" s="30"/>
      <c r="H90" s="30"/>
      <c r="I90" s="30"/>
      <c r="J90" s="30"/>
      <c r="K90" s="30"/>
      <c r="L90" s="30"/>
    </row>
    <row r="91" spans="1:14" ht="14.4" x14ac:dyDescent="0.3">
      <c r="A91" s="12"/>
      <c r="B91" s="14"/>
      <c r="C91" s="27" t="s">
        <v>84</v>
      </c>
      <c r="D91" s="25"/>
      <c r="E91" s="25"/>
      <c r="F91" s="25"/>
      <c r="G91" s="30"/>
      <c r="H91" s="30"/>
      <c r="I91" s="30"/>
      <c r="J91" s="30"/>
      <c r="K91" s="30"/>
      <c r="L91" s="30"/>
      <c r="N91" s="1" t="s">
        <v>106</v>
      </c>
    </row>
    <row r="92" spans="1:14" ht="14.4" x14ac:dyDescent="0.3">
      <c r="A92" s="12"/>
      <c r="B92" s="14"/>
      <c r="C92" s="29" t="s">
        <v>15</v>
      </c>
      <c r="D92" s="25"/>
      <c r="E92" s="25"/>
      <c r="F92" s="25"/>
      <c r="G92" s="30"/>
      <c r="H92" s="30"/>
      <c r="I92" s="30"/>
      <c r="J92" s="30"/>
      <c r="K92" s="30"/>
      <c r="L92" s="30"/>
      <c r="N92" s="1" t="s">
        <v>106</v>
      </c>
    </row>
    <row r="93" spans="1:14" ht="14.4" x14ac:dyDescent="0.3">
      <c r="A93" s="12"/>
      <c r="B93" s="14" t="s">
        <v>16</v>
      </c>
      <c r="C93" s="28" t="s">
        <v>16</v>
      </c>
      <c r="D93" s="26"/>
      <c r="E93" s="26"/>
      <c r="F93" s="26"/>
      <c r="G93" s="26"/>
      <c r="H93" s="26"/>
      <c r="I93" s="26"/>
      <c r="J93" s="26"/>
      <c r="K93" s="26"/>
      <c r="L93" s="26"/>
    </row>
    <row r="94" spans="1:14" ht="13.8" thickBot="1" x14ac:dyDescent="0.3">
      <c r="A94" s="12"/>
      <c r="B94" s="14"/>
    </row>
    <row r="95" spans="1:14" ht="15.6" thickTop="1" thickBot="1" x14ac:dyDescent="0.35">
      <c r="A95" s="12"/>
      <c r="B95" s="14"/>
      <c r="C95" s="43" t="s">
        <v>17</v>
      </c>
      <c r="D95" s="37"/>
      <c r="E95" s="37"/>
      <c r="F95" s="37"/>
      <c r="G95" s="37"/>
      <c r="H95" s="37"/>
      <c r="I95" s="37"/>
      <c r="J95" s="37"/>
      <c r="K95" s="37"/>
      <c r="L95" s="37"/>
    </row>
    <row r="96" spans="1:14" ht="13.8" thickTop="1" x14ac:dyDescent="0.25">
      <c r="A96" s="12"/>
      <c r="B96" s="14"/>
    </row>
    <row r="97" spans="1:27" x14ac:dyDescent="0.25">
      <c r="A97" s="5" t="s">
        <v>87</v>
      </c>
      <c r="B97" s="6" t="s">
        <v>88</v>
      </c>
      <c r="C97" s="46"/>
      <c r="D97" s="46"/>
      <c r="E97" s="46"/>
      <c r="F97" s="46"/>
      <c r="G97" s="46"/>
      <c r="H97" s="46"/>
      <c r="I97" s="46"/>
      <c r="J97" s="46"/>
      <c r="K97" s="46"/>
      <c r="L97" s="46"/>
      <c r="M97" s="46"/>
      <c r="N97" s="46"/>
      <c r="O97" s="46"/>
      <c r="P97" s="46"/>
      <c r="Q97" s="46"/>
      <c r="R97" s="46"/>
      <c r="S97" s="46"/>
      <c r="T97" s="46"/>
      <c r="U97" s="46"/>
      <c r="V97" s="46"/>
      <c r="W97" s="46"/>
      <c r="X97" s="46"/>
      <c r="Y97" s="46"/>
      <c r="Z97" s="46"/>
      <c r="AA97" s="7"/>
    </row>
    <row r="98" spans="1:27" x14ac:dyDescent="0.25">
      <c r="A98" s="12"/>
      <c r="B98" s="14"/>
      <c r="C98" s="1" t="s">
        <v>35</v>
      </c>
      <c r="D98" s="24">
        <f>E98-365</f>
        <v>44928</v>
      </c>
      <c r="E98" s="24">
        <f>F98-365</f>
        <v>45293</v>
      </c>
      <c r="F98" s="23">
        <f>$D$14</f>
        <v>45658</v>
      </c>
      <c r="G98" s="10">
        <f>F98+365</f>
        <v>46023</v>
      </c>
      <c r="H98" s="10">
        <f>G98+365</f>
        <v>46388</v>
      </c>
      <c r="I98" s="10">
        <f t="shared" ref="I98:I99" si="12">H98+365</f>
        <v>46753</v>
      </c>
      <c r="J98" s="10">
        <f t="shared" ref="J98:J99" si="13">I98+365</f>
        <v>47118</v>
      </c>
      <c r="K98" s="10">
        <f t="shared" ref="K98:K99" si="14">J98+365</f>
        <v>47483</v>
      </c>
      <c r="L98" s="10">
        <f t="shared" ref="L98:L99" si="15">K98+365</f>
        <v>47848</v>
      </c>
    </row>
    <row r="99" spans="1:27" x14ac:dyDescent="0.25">
      <c r="A99" s="12"/>
      <c r="B99" s="14"/>
      <c r="C99" s="1" t="s">
        <v>42</v>
      </c>
      <c r="D99" s="8">
        <f>E99-365</f>
        <v>44928</v>
      </c>
      <c r="E99" s="8">
        <f>F99-365</f>
        <v>45293</v>
      </c>
      <c r="F99" s="8">
        <f>$D$14</f>
        <v>45658</v>
      </c>
      <c r="G99" s="9">
        <f>F99+365</f>
        <v>46023</v>
      </c>
      <c r="H99" s="9">
        <f t="shared" ref="H99" si="16">G99+365</f>
        <v>46388</v>
      </c>
      <c r="I99" s="9">
        <f t="shared" si="12"/>
        <v>46753</v>
      </c>
      <c r="J99" s="9">
        <f t="shared" si="13"/>
        <v>47118</v>
      </c>
      <c r="K99" s="9">
        <f t="shared" si="14"/>
        <v>47483</v>
      </c>
      <c r="L99" s="9">
        <f t="shared" si="15"/>
        <v>47848</v>
      </c>
    </row>
    <row r="100" spans="1:27" x14ac:dyDescent="0.25">
      <c r="A100" s="12"/>
      <c r="B100" s="14"/>
    </row>
    <row r="101" spans="1:27" x14ac:dyDescent="0.25">
      <c r="A101" s="12"/>
      <c r="B101" s="14"/>
      <c r="C101" s="19" t="s">
        <v>98</v>
      </c>
      <c r="N101" s="11" t="s">
        <v>105</v>
      </c>
      <c r="O101" s="11" t="s">
        <v>36</v>
      </c>
      <c r="P101" s="11" t="s">
        <v>37</v>
      </c>
      <c r="Q101" s="11" t="s">
        <v>36</v>
      </c>
      <c r="R101" s="11" t="s">
        <v>37</v>
      </c>
      <c r="S101" s="11" t="s">
        <v>36</v>
      </c>
      <c r="T101" s="11" t="s">
        <v>37</v>
      </c>
    </row>
    <row r="102" spans="1:27" x14ac:dyDescent="0.25">
      <c r="A102" s="12"/>
      <c r="B102" s="14"/>
      <c r="C102" s="1" t="s">
        <v>1</v>
      </c>
      <c r="D102" s="25"/>
      <c r="E102" s="25"/>
      <c r="F102" s="25"/>
      <c r="G102" s="30"/>
      <c r="H102" s="30"/>
      <c r="I102" s="30"/>
      <c r="J102" s="30"/>
      <c r="K102" s="30"/>
      <c r="L102" s="30"/>
    </row>
    <row r="103" spans="1:27" x14ac:dyDescent="0.25">
      <c r="A103" s="12"/>
      <c r="B103" s="14"/>
      <c r="C103" s="1" t="s">
        <v>18</v>
      </c>
      <c r="D103" s="25"/>
      <c r="E103" s="25"/>
      <c r="F103" s="25"/>
      <c r="G103" s="30"/>
      <c r="H103" s="30"/>
      <c r="I103" s="30"/>
      <c r="J103" s="30"/>
      <c r="K103" s="30"/>
      <c r="L103" s="30"/>
    </row>
    <row r="104" spans="1:27" x14ac:dyDescent="0.25">
      <c r="A104" s="12"/>
      <c r="B104" s="14"/>
      <c r="C104" s="1" t="s">
        <v>51</v>
      </c>
      <c r="D104" s="25"/>
      <c r="E104" s="25"/>
      <c r="F104" s="25"/>
      <c r="G104" s="30"/>
      <c r="H104" s="30"/>
      <c r="I104" s="30"/>
      <c r="J104" s="30"/>
      <c r="K104" s="30"/>
      <c r="L104" s="30"/>
    </row>
    <row r="105" spans="1:27" x14ac:dyDescent="0.25">
      <c r="A105" s="12"/>
      <c r="B105" s="14"/>
      <c r="C105" s="1" t="s">
        <v>92</v>
      </c>
      <c r="D105" s="25"/>
      <c r="E105" s="25"/>
      <c r="F105" s="25"/>
      <c r="G105" s="30"/>
      <c r="H105" s="30"/>
      <c r="I105" s="30"/>
      <c r="J105" s="30"/>
      <c r="K105" s="30"/>
      <c r="L105" s="30"/>
      <c r="N105" s="1" t="s">
        <v>106</v>
      </c>
    </row>
    <row r="106" spans="1:27" x14ac:dyDescent="0.25">
      <c r="A106" s="12"/>
      <c r="B106" s="14"/>
      <c r="C106" s="1" t="s">
        <v>93</v>
      </c>
      <c r="D106" s="25"/>
      <c r="E106" s="25"/>
      <c r="F106" s="25"/>
      <c r="G106" s="30"/>
      <c r="H106" s="30"/>
      <c r="I106" s="30"/>
      <c r="J106" s="30"/>
      <c r="K106" s="30"/>
      <c r="L106" s="30"/>
    </row>
    <row r="107" spans="1:27" x14ac:dyDescent="0.25">
      <c r="A107" s="12"/>
      <c r="B107" s="14"/>
      <c r="C107" s="1" t="s">
        <v>94</v>
      </c>
      <c r="D107" s="25"/>
      <c r="E107" s="25"/>
      <c r="F107" s="25"/>
      <c r="G107" s="30"/>
      <c r="H107" s="30"/>
      <c r="I107" s="30"/>
      <c r="J107" s="30"/>
      <c r="K107" s="30"/>
      <c r="L107" s="30"/>
    </row>
    <row r="108" spans="1:27" x14ac:dyDescent="0.25">
      <c r="A108" s="12"/>
      <c r="B108" s="14"/>
      <c r="C108" s="1" t="s">
        <v>165</v>
      </c>
      <c r="D108" s="25"/>
      <c r="E108" s="25"/>
      <c r="F108" s="25"/>
      <c r="G108" s="30"/>
      <c r="H108" s="30"/>
      <c r="I108" s="30"/>
      <c r="J108" s="30"/>
      <c r="K108" s="30"/>
      <c r="L108" s="30"/>
    </row>
    <row r="109" spans="1:27" x14ac:dyDescent="0.25">
      <c r="A109" s="12"/>
      <c r="B109" s="14"/>
      <c r="C109" s="1" t="s">
        <v>166</v>
      </c>
      <c r="D109" s="25"/>
      <c r="E109" s="25"/>
      <c r="F109" s="25"/>
      <c r="G109" s="30"/>
      <c r="H109" s="30"/>
      <c r="I109" s="30"/>
      <c r="J109" s="30"/>
      <c r="K109" s="30"/>
      <c r="L109" s="30"/>
    </row>
    <row r="110" spans="1:27" x14ac:dyDescent="0.25">
      <c r="A110" s="12"/>
      <c r="B110" s="14" t="s">
        <v>102</v>
      </c>
      <c r="C110" s="17" t="s">
        <v>89</v>
      </c>
      <c r="D110" s="26"/>
      <c r="E110" s="26"/>
      <c r="F110" s="26"/>
      <c r="G110" s="26"/>
      <c r="H110" s="26"/>
      <c r="I110" s="26"/>
      <c r="J110" s="26"/>
      <c r="K110" s="26"/>
      <c r="L110" s="26"/>
    </row>
    <row r="111" spans="1:27" x14ac:dyDescent="0.25">
      <c r="A111" s="12"/>
      <c r="B111" s="14"/>
    </row>
    <row r="112" spans="1:27" x14ac:dyDescent="0.25">
      <c r="A112" s="12"/>
      <c r="B112" s="14"/>
      <c r="C112" s="1" t="s">
        <v>19</v>
      </c>
      <c r="D112" s="25"/>
      <c r="E112" s="25"/>
      <c r="F112" s="25"/>
      <c r="G112" s="30"/>
      <c r="H112" s="30"/>
      <c r="I112" s="30"/>
      <c r="J112" s="30"/>
      <c r="K112" s="30"/>
      <c r="L112" s="30"/>
    </row>
    <row r="113" spans="1:27" x14ac:dyDescent="0.25">
      <c r="A113" s="12"/>
      <c r="B113" s="14"/>
      <c r="C113" s="11" t="s">
        <v>99</v>
      </c>
      <c r="D113" s="25"/>
      <c r="E113" s="25"/>
      <c r="F113" s="25"/>
      <c r="G113" s="30"/>
      <c r="H113" s="30"/>
      <c r="I113" s="30"/>
      <c r="J113" s="30"/>
      <c r="K113" s="30"/>
      <c r="L113" s="30"/>
    </row>
    <row r="114" spans="1:27" x14ac:dyDescent="0.25">
      <c r="A114" s="12"/>
      <c r="B114" s="14" t="s">
        <v>101</v>
      </c>
      <c r="C114" s="17" t="s">
        <v>90</v>
      </c>
      <c r="D114" s="26"/>
      <c r="E114" s="26"/>
      <c r="F114" s="26"/>
      <c r="G114" s="26"/>
      <c r="H114" s="26"/>
      <c r="I114" s="26"/>
      <c r="J114" s="26"/>
      <c r="K114" s="26"/>
      <c r="L114" s="26"/>
    </row>
    <row r="115" spans="1:27" x14ac:dyDescent="0.25">
      <c r="A115" s="12"/>
      <c r="B115" s="14"/>
    </row>
    <row r="116" spans="1:27" x14ac:dyDescent="0.25">
      <c r="A116" s="12"/>
      <c r="B116" s="14"/>
      <c r="C116" s="1" t="s">
        <v>20</v>
      </c>
      <c r="D116" s="25"/>
      <c r="E116" s="25"/>
      <c r="F116" s="25"/>
      <c r="G116" s="30"/>
      <c r="H116" s="30"/>
      <c r="I116" s="30"/>
      <c r="J116" s="30"/>
      <c r="K116" s="30"/>
      <c r="L116" s="30"/>
    </row>
    <row r="117" spans="1:27" x14ac:dyDescent="0.25">
      <c r="A117" s="12"/>
      <c r="B117" s="14"/>
      <c r="C117" s="1" t="s">
        <v>96</v>
      </c>
      <c r="D117" s="25"/>
      <c r="E117" s="25"/>
      <c r="F117" s="25"/>
      <c r="G117" s="30"/>
      <c r="H117" s="30"/>
      <c r="I117" s="30"/>
      <c r="J117" s="30"/>
      <c r="K117" s="30"/>
      <c r="L117" s="30"/>
    </row>
    <row r="118" spans="1:27" x14ac:dyDescent="0.25">
      <c r="A118" s="12"/>
      <c r="B118" s="14"/>
      <c r="C118" s="1" t="s">
        <v>95</v>
      </c>
      <c r="D118" s="25"/>
      <c r="E118" s="25"/>
      <c r="F118" s="25"/>
      <c r="G118" s="30"/>
      <c r="H118" s="30"/>
      <c r="I118" s="30"/>
      <c r="J118" s="30"/>
      <c r="K118" s="30"/>
      <c r="L118" s="30"/>
    </row>
    <row r="119" spans="1:27" x14ac:dyDescent="0.25">
      <c r="A119" s="12"/>
      <c r="B119" s="14"/>
      <c r="C119" s="11" t="s">
        <v>21</v>
      </c>
      <c r="D119" s="25"/>
      <c r="E119" s="25"/>
      <c r="F119" s="25"/>
      <c r="G119" s="30"/>
      <c r="H119" s="30"/>
      <c r="I119" s="30"/>
      <c r="J119" s="30"/>
      <c r="K119" s="30"/>
      <c r="L119" s="30"/>
    </row>
    <row r="120" spans="1:27" x14ac:dyDescent="0.25">
      <c r="A120" s="12"/>
      <c r="B120" s="14" t="s">
        <v>100</v>
      </c>
      <c r="C120" s="17" t="s">
        <v>91</v>
      </c>
      <c r="D120" s="26"/>
      <c r="E120" s="26"/>
      <c r="F120" s="26"/>
      <c r="G120" s="26"/>
      <c r="H120" s="26"/>
      <c r="I120" s="26"/>
      <c r="J120" s="26"/>
      <c r="K120" s="26"/>
      <c r="L120" s="26"/>
    </row>
    <row r="121" spans="1:27" x14ac:dyDescent="0.25">
      <c r="A121" s="12"/>
      <c r="B121" s="14"/>
    </row>
    <row r="122" spans="1:27" x14ac:dyDescent="0.25">
      <c r="A122" s="12"/>
      <c r="B122" s="14"/>
      <c r="C122" s="17" t="s">
        <v>97</v>
      </c>
      <c r="D122" s="26"/>
      <c r="E122" s="26"/>
      <c r="F122" s="26"/>
      <c r="G122" s="26"/>
      <c r="H122" s="26"/>
      <c r="I122" s="26"/>
      <c r="J122" s="26"/>
      <c r="K122" s="26"/>
      <c r="L122" s="26"/>
    </row>
    <row r="123" spans="1:27" x14ac:dyDescent="0.25">
      <c r="A123" s="12"/>
      <c r="B123" s="14"/>
      <c r="F123" s="11"/>
      <c r="G123" s="11"/>
      <c r="H123" s="11"/>
      <c r="I123" s="11"/>
      <c r="J123" s="11"/>
      <c r="K123" s="11"/>
      <c r="L123" s="11"/>
    </row>
    <row r="124" spans="1:27" x14ac:dyDescent="0.25">
      <c r="A124" s="5" t="s">
        <v>112</v>
      </c>
      <c r="B124" s="6" t="s">
        <v>113</v>
      </c>
      <c r="C124" s="46"/>
      <c r="D124" s="46"/>
      <c r="E124" s="46"/>
      <c r="F124" s="49"/>
      <c r="G124" s="49"/>
      <c r="H124" s="49"/>
      <c r="I124" s="49"/>
      <c r="J124" s="49"/>
      <c r="K124" s="49"/>
      <c r="L124" s="49"/>
      <c r="M124" s="46"/>
      <c r="N124" s="46"/>
      <c r="O124" s="46"/>
      <c r="P124" s="46"/>
      <c r="Q124" s="46"/>
      <c r="R124" s="46"/>
      <c r="S124" s="46"/>
      <c r="T124" s="46"/>
      <c r="U124" s="46"/>
      <c r="V124" s="46"/>
      <c r="W124" s="46"/>
      <c r="X124" s="46"/>
      <c r="Y124" s="46"/>
      <c r="Z124" s="46"/>
      <c r="AA124" s="7"/>
    </row>
    <row r="125" spans="1:27" hidden="1" x14ac:dyDescent="0.25">
      <c r="A125" s="42"/>
      <c r="B125" s="44"/>
      <c r="F125" s="32">
        <f t="shared" ref="F125:L125" si="17">YEAR(F126)</f>
        <v>2025</v>
      </c>
      <c r="G125" s="32">
        <f t="shared" si="17"/>
        <v>2026</v>
      </c>
      <c r="H125" s="32">
        <f t="shared" si="17"/>
        <v>2027</v>
      </c>
      <c r="I125" s="32">
        <f t="shared" si="17"/>
        <v>2028</v>
      </c>
      <c r="J125" s="32">
        <f t="shared" si="17"/>
        <v>2028</v>
      </c>
      <c r="K125" s="32">
        <f t="shared" si="17"/>
        <v>2029</v>
      </c>
      <c r="L125" s="32">
        <f t="shared" si="17"/>
        <v>2030</v>
      </c>
    </row>
    <row r="126" spans="1:27" x14ac:dyDescent="0.25">
      <c r="A126" s="12"/>
      <c r="B126" s="14"/>
      <c r="C126" s="1" t="s">
        <v>35</v>
      </c>
      <c r="D126" s="24">
        <f>E126-365</f>
        <v>44928</v>
      </c>
      <c r="E126" s="24">
        <f>F126-365</f>
        <v>45293</v>
      </c>
      <c r="F126" s="23">
        <f>EDATE($D$14,0)</f>
        <v>45658</v>
      </c>
      <c r="G126" s="10">
        <f>EDATE(F126,12)</f>
        <v>46023</v>
      </c>
      <c r="H126" s="10">
        <f>G126+365</f>
        <v>46388</v>
      </c>
      <c r="I126" s="10">
        <f t="shared" ref="I126:I127" si="18">H126+365</f>
        <v>46753</v>
      </c>
      <c r="J126" s="10">
        <f t="shared" ref="J126:J127" si="19">I126+365</f>
        <v>47118</v>
      </c>
      <c r="K126" s="10">
        <f t="shared" ref="K126:K127" si="20">J126+365</f>
        <v>47483</v>
      </c>
      <c r="L126" s="10">
        <f t="shared" ref="L126:L127" si="21">K126+365</f>
        <v>47848</v>
      </c>
    </row>
    <row r="127" spans="1:27" x14ac:dyDescent="0.25">
      <c r="A127" s="12"/>
      <c r="B127" s="14"/>
      <c r="C127" s="1" t="s">
        <v>42</v>
      </c>
      <c r="D127" s="8">
        <f>E127-365</f>
        <v>44928</v>
      </c>
      <c r="E127" s="8">
        <f>F127-365</f>
        <v>45293</v>
      </c>
      <c r="F127" s="8">
        <f>$D$14</f>
        <v>45658</v>
      </c>
      <c r="G127" s="9">
        <f>F127+365</f>
        <v>46023</v>
      </c>
      <c r="H127" s="9">
        <f t="shared" ref="H127" si="22">G127+365</f>
        <v>46388</v>
      </c>
      <c r="I127" s="9">
        <f t="shared" si="18"/>
        <v>46753</v>
      </c>
      <c r="J127" s="9">
        <f t="shared" si="19"/>
        <v>47118</v>
      </c>
      <c r="K127" s="9">
        <f t="shared" si="20"/>
        <v>47483</v>
      </c>
      <c r="L127" s="9">
        <f t="shared" si="21"/>
        <v>47848</v>
      </c>
    </row>
    <row r="128" spans="1:27" x14ac:dyDescent="0.25">
      <c r="A128" s="12"/>
      <c r="B128" s="14"/>
    </row>
    <row r="129" spans="1:20" x14ac:dyDescent="0.25">
      <c r="A129" s="12"/>
      <c r="B129" s="14" t="s">
        <v>118</v>
      </c>
      <c r="C129" s="19" t="s">
        <v>9</v>
      </c>
      <c r="N129" s="11" t="s">
        <v>105</v>
      </c>
      <c r="O129" s="11" t="s">
        <v>36</v>
      </c>
      <c r="P129" s="11" t="s">
        <v>37</v>
      </c>
      <c r="Q129" s="11" t="s">
        <v>36</v>
      </c>
      <c r="R129" s="11" t="s">
        <v>37</v>
      </c>
      <c r="S129" s="11" t="s">
        <v>36</v>
      </c>
      <c r="T129" s="11" t="s">
        <v>37</v>
      </c>
    </row>
    <row r="130" spans="1:20" x14ac:dyDescent="0.25">
      <c r="A130" s="12"/>
      <c r="B130" s="14"/>
      <c r="C130" s="1" t="s">
        <v>22</v>
      </c>
      <c r="G130" s="30"/>
      <c r="H130" s="30"/>
      <c r="I130" s="30"/>
      <c r="J130" s="30"/>
      <c r="K130" s="30"/>
      <c r="L130" s="30"/>
    </row>
    <row r="131" spans="1:20" x14ac:dyDescent="0.25">
      <c r="A131" s="12"/>
      <c r="B131" s="14"/>
      <c r="C131" s="1" t="s">
        <v>115</v>
      </c>
      <c r="D131" s="25"/>
      <c r="E131" s="25"/>
      <c r="F131" s="25"/>
      <c r="G131" s="31"/>
      <c r="H131" s="31"/>
      <c r="I131" s="31"/>
      <c r="J131" s="31"/>
      <c r="K131" s="31"/>
      <c r="L131" s="31"/>
    </row>
    <row r="132" spans="1:20" x14ac:dyDescent="0.25">
      <c r="A132" s="12"/>
      <c r="B132" s="14"/>
      <c r="C132" s="1" t="s">
        <v>114</v>
      </c>
      <c r="D132" s="25"/>
      <c r="E132" s="25"/>
      <c r="F132" s="25"/>
      <c r="G132" s="31"/>
      <c r="H132" s="31"/>
      <c r="I132" s="31"/>
      <c r="J132" s="31"/>
      <c r="K132" s="31"/>
      <c r="L132" s="31"/>
    </row>
    <row r="133" spans="1:20" x14ac:dyDescent="0.25">
      <c r="A133" s="12"/>
      <c r="B133" s="14"/>
      <c r="C133" s="17" t="s">
        <v>23</v>
      </c>
      <c r="D133" s="26"/>
      <c r="E133" s="26"/>
      <c r="F133" s="26"/>
      <c r="G133" s="26"/>
      <c r="H133" s="26"/>
      <c r="I133" s="26"/>
      <c r="J133" s="26"/>
      <c r="K133" s="26"/>
      <c r="L133" s="26"/>
    </row>
    <row r="134" spans="1:20" x14ac:dyDescent="0.25">
      <c r="A134" s="12"/>
      <c r="B134" s="14"/>
      <c r="C134" s="17"/>
      <c r="D134" s="26"/>
      <c r="E134" s="26"/>
      <c r="F134" s="26"/>
      <c r="G134" s="26"/>
      <c r="H134" s="26"/>
      <c r="I134" s="26"/>
      <c r="J134" s="26"/>
      <c r="K134" s="26"/>
      <c r="L134" s="26"/>
    </row>
    <row r="135" spans="1:20" x14ac:dyDescent="0.25">
      <c r="A135" s="12"/>
      <c r="B135" s="14"/>
    </row>
    <row r="136" spans="1:20" x14ac:dyDescent="0.25">
      <c r="A136" s="12"/>
      <c r="B136" s="14" t="s">
        <v>119</v>
      </c>
      <c r="C136" s="19" t="s">
        <v>119</v>
      </c>
      <c r="N136" s="11" t="s">
        <v>105</v>
      </c>
      <c r="O136" s="11" t="s">
        <v>36</v>
      </c>
      <c r="P136" s="11" t="s">
        <v>37</v>
      </c>
      <c r="Q136" s="11" t="s">
        <v>36</v>
      </c>
      <c r="R136" s="11" t="s">
        <v>37</v>
      </c>
      <c r="S136" s="11" t="s">
        <v>36</v>
      </c>
      <c r="T136" s="11" t="s">
        <v>37</v>
      </c>
    </row>
    <row r="137" spans="1:20" x14ac:dyDescent="0.25">
      <c r="A137" s="12"/>
      <c r="B137" s="14"/>
      <c r="C137" s="1" t="s">
        <v>120</v>
      </c>
      <c r="F137" s="30"/>
      <c r="G137" s="30"/>
      <c r="H137" s="30"/>
      <c r="I137" s="30"/>
      <c r="J137" s="30"/>
      <c r="K137" s="30"/>
      <c r="L137" s="30"/>
    </row>
    <row r="138" spans="1:20" x14ac:dyDescent="0.25">
      <c r="A138" s="12"/>
      <c r="B138" s="14"/>
      <c r="C138" s="1" t="str">
        <f>"Depreciation of CapEx from " &amp; TEXT(D14, "JJJJ")</f>
        <v>Depreciation of CapEx from 2025</v>
      </c>
      <c r="F138" s="30"/>
      <c r="G138" s="30"/>
      <c r="H138" s="30"/>
      <c r="I138" s="30"/>
      <c r="J138" s="30"/>
      <c r="K138" s="30"/>
      <c r="L138" s="30"/>
    </row>
    <row r="139" spans="1:20" x14ac:dyDescent="0.25">
      <c r="A139" s="12"/>
      <c r="B139" s="14"/>
      <c r="C139" s="1" t="str">
        <f>"Depreciation of CapEx from " &amp; TEXT(G126, "JJJJ")</f>
        <v>Depreciation of CapEx from 2026</v>
      </c>
      <c r="F139" s="30"/>
      <c r="G139" s="30"/>
      <c r="H139" s="30"/>
      <c r="I139" s="30"/>
      <c r="J139" s="30"/>
      <c r="K139" s="30"/>
      <c r="L139" s="30"/>
    </row>
    <row r="140" spans="1:20" x14ac:dyDescent="0.25">
      <c r="A140" s="12"/>
      <c r="B140" s="14"/>
      <c r="C140" s="1" t="str">
        <f>"Depreciation of CapEx from " &amp; TEXT(H127, "JJJJ")</f>
        <v>Depreciation of CapEx from 2027</v>
      </c>
      <c r="F140" s="30"/>
      <c r="G140" s="30"/>
      <c r="H140" s="30"/>
      <c r="I140" s="30"/>
      <c r="J140" s="30"/>
      <c r="K140" s="30"/>
      <c r="L140" s="30"/>
    </row>
    <row r="141" spans="1:20" x14ac:dyDescent="0.25">
      <c r="A141" s="12"/>
      <c r="B141" s="14"/>
      <c r="C141" s="1" t="str">
        <f>"Depreciation of CapEx from " &amp; TEXT(I126, "JJJJ")</f>
        <v>Depreciation of CapEx from 2028</v>
      </c>
      <c r="F141" s="30"/>
      <c r="G141" s="30"/>
      <c r="H141" s="30"/>
      <c r="I141" s="30"/>
      <c r="J141" s="30"/>
      <c r="K141" s="30"/>
      <c r="L141" s="30"/>
    </row>
    <row r="142" spans="1:20" x14ac:dyDescent="0.25">
      <c r="A142" s="12"/>
      <c r="B142" s="14"/>
      <c r="C142" s="1" t="str">
        <f>"Depreciation of CapEx from " &amp; TEXT(J126, "JJJJ")</f>
        <v>Depreciation of CapEx from 2028</v>
      </c>
      <c r="F142" s="30"/>
      <c r="G142" s="30"/>
      <c r="H142" s="30"/>
      <c r="I142" s="30"/>
      <c r="J142" s="30"/>
      <c r="K142" s="30"/>
      <c r="L142" s="30"/>
    </row>
    <row r="143" spans="1:20" x14ac:dyDescent="0.25">
      <c r="A143" s="12"/>
      <c r="B143" s="14"/>
      <c r="C143" s="11" t="str">
        <f>"Depreciation of CapEx from " &amp; TEXT(K126, "JJJJ")</f>
        <v>Depreciation of CapEx from 2029</v>
      </c>
      <c r="F143" s="30"/>
      <c r="G143" s="30"/>
      <c r="H143" s="30"/>
      <c r="I143" s="30"/>
      <c r="J143" s="30"/>
      <c r="K143" s="30"/>
      <c r="L143" s="30"/>
    </row>
    <row r="144" spans="1:20" x14ac:dyDescent="0.25">
      <c r="A144" s="12"/>
      <c r="B144" s="14"/>
      <c r="C144" s="17" t="s">
        <v>65</v>
      </c>
      <c r="F144" s="30"/>
      <c r="G144" s="26"/>
      <c r="H144" s="26"/>
      <c r="I144" s="26"/>
      <c r="J144" s="26"/>
      <c r="K144" s="26"/>
      <c r="L144" s="26"/>
    </row>
    <row r="145" spans="1:20" x14ac:dyDescent="0.25">
      <c r="A145" s="12"/>
      <c r="B145" s="14"/>
      <c r="C145" s="17"/>
      <c r="F145" s="30"/>
      <c r="G145" s="30"/>
      <c r="H145" s="30"/>
      <c r="I145" s="30"/>
      <c r="J145" s="30"/>
      <c r="K145" s="30"/>
      <c r="L145" s="30"/>
    </row>
    <row r="146" spans="1:20" x14ac:dyDescent="0.25">
      <c r="A146" s="12"/>
      <c r="B146" s="14"/>
      <c r="C146" s="1" t="s">
        <v>121</v>
      </c>
      <c r="F146" s="50"/>
      <c r="G146" s="30"/>
      <c r="H146" s="30"/>
      <c r="I146" s="30"/>
      <c r="J146" s="30"/>
      <c r="K146" s="30"/>
      <c r="L146" s="30"/>
    </row>
    <row r="147" spans="1:20" x14ac:dyDescent="0.25">
      <c r="A147" s="12"/>
      <c r="B147" s="14"/>
      <c r="C147" s="1" t="s">
        <v>122</v>
      </c>
      <c r="F147" s="25"/>
      <c r="G147" s="30"/>
      <c r="H147" s="30"/>
      <c r="I147" s="30"/>
      <c r="J147" s="30"/>
      <c r="K147" s="30"/>
      <c r="L147" s="30"/>
    </row>
    <row r="148" spans="1:20" x14ac:dyDescent="0.25">
      <c r="A148" s="12"/>
      <c r="B148" s="14"/>
      <c r="C148" s="1" t="s">
        <v>124</v>
      </c>
      <c r="F148" s="25"/>
      <c r="G148" s="30"/>
      <c r="H148" s="30"/>
      <c r="I148" s="30"/>
      <c r="J148" s="30"/>
      <c r="K148" s="30"/>
      <c r="L148" s="30"/>
    </row>
    <row r="149" spans="1:20" x14ac:dyDescent="0.25">
      <c r="A149" s="12"/>
      <c r="B149" s="14"/>
      <c r="C149" s="1" t="s">
        <v>64</v>
      </c>
      <c r="F149" s="30"/>
      <c r="G149" s="30"/>
      <c r="H149" s="30"/>
      <c r="I149" s="30"/>
      <c r="J149" s="30"/>
      <c r="K149" s="30"/>
      <c r="L149" s="30"/>
    </row>
    <row r="150" spans="1:20" x14ac:dyDescent="0.25">
      <c r="A150" s="12"/>
      <c r="B150" s="14"/>
      <c r="C150" s="1" t="s">
        <v>123</v>
      </c>
      <c r="F150" s="30"/>
      <c r="G150" s="30"/>
      <c r="H150" s="30"/>
      <c r="I150" s="30"/>
      <c r="J150" s="30"/>
      <c r="K150" s="30"/>
      <c r="L150" s="30"/>
    </row>
    <row r="151" spans="1:20" x14ac:dyDescent="0.25">
      <c r="A151" s="12"/>
      <c r="B151" s="14"/>
    </row>
    <row r="152" spans="1:20" x14ac:dyDescent="0.25">
      <c r="A152" s="12"/>
      <c r="B152" s="14" t="s">
        <v>127</v>
      </c>
      <c r="C152" s="19" t="s">
        <v>125</v>
      </c>
    </row>
    <row r="153" spans="1:20" x14ac:dyDescent="0.25">
      <c r="A153" s="12"/>
      <c r="B153" s="14"/>
      <c r="C153" s="1" t="s">
        <v>126</v>
      </c>
      <c r="D153" s="30"/>
      <c r="E153" s="30"/>
      <c r="F153" s="30"/>
    </row>
    <row r="154" spans="1:20" x14ac:dyDescent="0.25">
      <c r="A154" s="12"/>
      <c r="B154" s="14"/>
      <c r="C154" s="1" t="s">
        <v>128</v>
      </c>
      <c r="D154" s="33"/>
      <c r="E154" s="33"/>
      <c r="F154" s="33"/>
      <c r="G154" s="34"/>
      <c r="H154" s="34"/>
      <c r="I154" s="34"/>
      <c r="J154" s="34"/>
      <c r="K154" s="34"/>
      <c r="L154" s="34"/>
      <c r="N154" s="1" t="s">
        <v>106</v>
      </c>
    </row>
    <row r="155" spans="1:20" x14ac:dyDescent="0.25">
      <c r="A155" s="12"/>
      <c r="B155" s="14"/>
      <c r="C155" s="17" t="s">
        <v>125</v>
      </c>
      <c r="D155" s="26"/>
      <c r="E155" s="26"/>
      <c r="F155" s="26"/>
      <c r="G155" s="26"/>
      <c r="H155" s="26"/>
      <c r="I155" s="26"/>
      <c r="J155" s="26"/>
      <c r="K155" s="26"/>
      <c r="L155" s="26"/>
    </row>
    <row r="156" spans="1:20" x14ac:dyDescent="0.25">
      <c r="A156" s="12"/>
      <c r="B156" s="14"/>
      <c r="C156" s="17"/>
      <c r="D156" s="26"/>
      <c r="E156" s="26"/>
      <c r="F156" s="26"/>
      <c r="G156" s="26"/>
      <c r="H156" s="26"/>
      <c r="I156" s="26"/>
      <c r="J156" s="26"/>
      <c r="K156" s="26"/>
      <c r="L156" s="26"/>
    </row>
    <row r="157" spans="1:20" x14ac:dyDescent="0.25">
      <c r="A157" s="12"/>
      <c r="B157" s="14"/>
    </row>
    <row r="158" spans="1:20" x14ac:dyDescent="0.25">
      <c r="A158" s="12"/>
      <c r="B158" s="14" t="s">
        <v>129</v>
      </c>
      <c r="C158" s="19" t="s">
        <v>72</v>
      </c>
      <c r="N158" s="11" t="s">
        <v>105</v>
      </c>
      <c r="O158" s="11" t="s">
        <v>36</v>
      </c>
      <c r="P158" s="11" t="s">
        <v>37</v>
      </c>
      <c r="Q158" s="11" t="s">
        <v>36</v>
      </c>
      <c r="R158" s="11" t="s">
        <v>37</v>
      </c>
      <c r="S158" s="11" t="s">
        <v>36</v>
      </c>
      <c r="T158" s="11" t="s">
        <v>37</v>
      </c>
    </row>
    <row r="159" spans="1:20" x14ac:dyDescent="0.25">
      <c r="A159" s="12"/>
      <c r="B159" s="14"/>
      <c r="C159" s="1" t="s">
        <v>22</v>
      </c>
      <c r="G159" s="30"/>
      <c r="H159" s="30"/>
      <c r="I159" s="30"/>
      <c r="J159" s="30"/>
      <c r="K159" s="30"/>
      <c r="L159" s="30"/>
    </row>
    <row r="160" spans="1:20" x14ac:dyDescent="0.25">
      <c r="A160" s="12"/>
      <c r="B160" s="14"/>
      <c r="C160" s="1" t="s">
        <v>130</v>
      </c>
      <c r="G160" s="35"/>
      <c r="H160" s="35"/>
      <c r="I160" s="35"/>
      <c r="J160" s="35"/>
      <c r="K160" s="35"/>
      <c r="L160" s="35"/>
    </row>
    <row r="161" spans="1:20" x14ac:dyDescent="0.25">
      <c r="A161" s="12"/>
      <c r="B161" s="14"/>
      <c r="C161" s="1" t="s">
        <v>131</v>
      </c>
    </row>
    <row r="162" spans="1:20" x14ac:dyDescent="0.25">
      <c r="A162" s="12"/>
      <c r="B162" s="14"/>
      <c r="C162" s="17" t="s">
        <v>23</v>
      </c>
      <c r="D162" s="26"/>
      <c r="E162" s="26"/>
      <c r="F162" s="26"/>
      <c r="G162" s="17"/>
      <c r="H162" s="17"/>
      <c r="I162" s="17"/>
      <c r="J162" s="17"/>
      <c r="K162" s="17"/>
      <c r="L162" s="17"/>
    </row>
    <row r="163" spans="1:20" x14ac:dyDescent="0.25">
      <c r="A163" s="12"/>
      <c r="B163" s="14"/>
    </row>
    <row r="164" spans="1:20" ht="14.4" x14ac:dyDescent="0.3">
      <c r="A164" s="12"/>
      <c r="B164" s="14"/>
      <c r="C164" s="1" t="s">
        <v>132</v>
      </c>
      <c r="D164" s="22"/>
    </row>
    <row r="165" spans="1:20" x14ac:dyDescent="0.25">
      <c r="A165" s="12"/>
      <c r="B165" s="14"/>
      <c r="C165" s="1" t="s">
        <v>133</v>
      </c>
    </row>
    <row r="166" spans="1:20" x14ac:dyDescent="0.25">
      <c r="A166" s="12"/>
      <c r="B166" s="14"/>
      <c r="C166" s="1" t="s">
        <v>134</v>
      </c>
    </row>
    <row r="167" spans="1:20" x14ac:dyDescent="0.25">
      <c r="A167" s="12"/>
      <c r="B167" s="14"/>
      <c r="C167" s="1" t="s">
        <v>168</v>
      </c>
    </row>
    <row r="168" spans="1:20" x14ac:dyDescent="0.25">
      <c r="A168" s="12"/>
      <c r="B168" s="14"/>
      <c r="C168" s="1" t="s">
        <v>160</v>
      </c>
      <c r="E168" s="33"/>
      <c r="F168" s="33"/>
      <c r="G168" s="33"/>
      <c r="H168" s="40"/>
      <c r="I168" s="40"/>
      <c r="J168" s="40"/>
      <c r="K168" s="40"/>
      <c r="L168" s="40"/>
    </row>
    <row r="169" spans="1:20" x14ac:dyDescent="0.25">
      <c r="A169" s="12"/>
      <c r="B169" s="14"/>
      <c r="C169" s="1" t="s">
        <v>135</v>
      </c>
      <c r="E169" s="39"/>
      <c r="F169" s="39"/>
      <c r="G169" s="39"/>
      <c r="H169" s="39"/>
      <c r="I169" s="39"/>
      <c r="J169" s="39"/>
      <c r="K169" s="39"/>
      <c r="L169" s="39"/>
      <c r="N169" s="1" t="s">
        <v>106</v>
      </c>
    </row>
    <row r="170" spans="1:20" x14ac:dyDescent="0.25">
      <c r="A170" s="12"/>
      <c r="B170" s="14"/>
    </row>
    <row r="171" spans="1:20" x14ac:dyDescent="0.25">
      <c r="A171" s="12"/>
      <c r="B171" s="14"/>
    </row>
    <row r="172" spans="1:20" x14ac:dyDescent="0.25">
      <c r="A172" s="12"/>
      <c r="B172" s="14" t="s">
        <v>7</v>
      </c>
      <c r="C172" s="19" t="s">
        <v>7</v>
      </c>
      <c r="N172" s="11" t="s">
        <v>105</v>
      </c>
      <c r="O172" s="11" t="s">
        <v>36</v>
      </c>
      <c r="P172" s="11" t="s">
        <v>37</v>
      </c>
      <c r="Q172" s="11" t="s">
        <v>36</v>
      </c>
      <c r="R172" s="11" t="s">
        <v>37</v>
      </c>
      <c r="S172" s="11" t="s">
        <v>36</v>
      </c>
      <c r="T172" s="11" t="s">
        <v>37</v>
      </c>
    </row>
    <row r="173" spans="1:20" x14ac:dyDescent="0.25">
      <c r="A173" s="12"/>
      <c r="B173" s="14"/>
      <c r="C173" s="1" t="s">
        <v>22</v>
      </c>
      <c r="G173" s="30"/>
      <c r="H173" s="30"/>
      <c r="I173" s="30"/>
      <c r="J173" s="30"/>
      <c r="K173" s="30"/>
      <c r="L173" s="30"/>
    </row>
    <row r="174" spans="1:20" x14ac:dyDescent="0.25">
      <c r="A174" s="12"/>
      <c r="B174" s="14"/>
      <c r="C174" s="1" t="s">
        <v>130</v>
      </c>
      <c r="G174" s="35"/>
      <c r="H174" s="35"/>
      <c r="I174" s="35"/>
      <c r="J174" s="35"/>
      <c r="K174" s="35"/>
      <c r="L174" s="35"/>
    </row>
    <row r="175" spans="1:20" x14ac:dyDescent="0.25">
      <c r="A175" s="12"/>
      <c r="B175" s="14"/>
      <c r="C175" s="1" t="s">
        <v>131</v>
      </c>
    </row>
    <row r="176" spans="1:20" x14ac:dyDescent="0.25">
      <c r="A176" s="12"/>
      <c r="B176" s="14"/>
      <c r="C176" s="17" t="s">
        <v>23</v>
      </c>
      <c r="D176" s="30"/>
      <c r="E176" s="30"/>
      <c r="F176" s="30"/>
      <c r="G176" s="17"/>
      <c r="H176" s="17"/>
      <c r="I176" s="17"/>
      <c r="J176" s="17"/>
      <c r="K176" s="17"/>
      <c r="L176" s="17"/>
    </row>
    <row r="177" spans="1:20" x14ac:dyDescent="0.25">
      <c r="A177" s="12"/>
      <c r="B177" s="14"/>
    </row>
    <row r="178" spans="1:20" ht="14.4" x14ac:dyDescent="0.3">
      <c r="A178" s="12"/>
      <c r="B178" s="14"/>
      <c r="C178" s="1" t="s">
        <v>132</v>
      </c>
      <c r="D178" s="22"/>
    </row>
    <row r="179" spans="1:20" x14ac:dyDescent="0.25">
      <c r="A179" s="12"/>
      <c r="B179" s="14"/>
      <c r="C179" s="1" t="s">
        <v>136</v>
      </c>
    </row>
    <row r="180" spans="1:20" x14ac:dyDescent="0.25">
      <c r="A180" s="12"/>
      <c r="B180" s="14"/>
      <c r="C180" s="1" t="s">
        <v>161</v>
      </c>
      <c r="G180" s="35"/>
      <c r="H180" s="35"/>
      <c r="I180" s="35"/>
      <c r="J180" s="35"/>
      <c r="K180" s="35"/>
      <c r="L180" s="35"/>
    </row>
    <row r="181" spans="1:20" x14ac:dyDescent="0.25">
      <c r="A181" s="12"/>
      <c r="B181" s="14"/>
      <c r="C181" s="1" t="s">
        <v>168</v>
      </c>
    </row>
    <row r="182" spans="1:20" x14ac:dyDescent="0.25">
      <c r="A182" s="12"/>
      <c r="B182" s="14"/>
      <c r="C182" s="1" t="s">
        <v>63</v>
      </c>
      <c r="E182" s="30"/>
      <c r="F182" s="30"/>
      <c r="G182" s="30"/>
      <c r="H182" s="30"/>
      <c r="I182" s="30"/>
      <c r="J182" s="30"/>
      <c r="K182" s="30"/>
      <c r="L182" s="30"/>
      <c r="N182" s="1" t="s">
        <v>106</v>
      </c>
    </row>
    <row r="183" spans="1:20" x14ac:dyDescent="0.25">
      <c r="A183" s="12"/>
      <c r="B183" s="14"/>
      <c r="C183" s="1" t="s">
        <v>162</v>
      </c>
      <c r="F183" s="33"/>
      <c r="G183" s="33"/>
      <c r="H183" s="33"/>
      <c r="I183" s="33"/>
      <c r="J183" s="33"/>
      <c r="K183" s="33"/>
      <c r="L183" s="33"/>
      <c r="N183" s="1" t="s">
        <v>106</v>
      </c>
    </row>
    <row r="184" spans="1:20" x14ac:dyDescent="0.25">
      <c r="A184" s="12"/>
      <c r="B184" s="14"/>
      <c r="F184" s="33"/>
      <c r="G184" s="33"/>
      <c r="H184" s="33"/>
      <c r="I184" s="33"/>
      <c r="J184" s="33"/>
      <c r="K184" s="33"/>
      <c r="L184" s="33"/>
    </row>
    <row r="185" spans="1:20" x14ac:dyDescent="0.25">
      <c r="A185" s="12"/>
      <c r="B185" s="14"/>
    </row>
    <row r="186" spans="1:20" x14ac:dyDescent="0.25">
      <c r="A186" s="12"/>
      <c r="B186" s="14" t="s">
        <v>138</v>
      </c>
      <c r="C186" s="19" t="s">
        <v>138</v>
      </c>
      <c r="N186" s="11" t="s">
        <v>105</v>
      </c>
      <c r="O186" s="11" t="s">
        <v>36</v>
      </c>
      <c r="P186" s="11" t="s">
        <v>37</v>
      </c>
      <c r="Q186" s="11" t="s">
        <v>36</v>
      </c>
      <c r="R186" s="11" t="s">
        <v>37</v>
      </c>
      <c r="S186" s="11" t="s">
        <v>36</v>
      </c>
      <c r="T186" s="11" t="s">
        <v>37</v>
      </c>
    </row>
    <row r="187" spans="1:20" x14ac:dyDescent="0.25">
      <c r="A187" s="12"/>
      <c r="B187" s="14"/>
      <c r="C187" s="1" t="s">
        <v>22</v>
      </c>
      <c r="G187" s="30"/>
      <c r="H187" s="30"/>
      <c r="I187" s="30"/>
      <c r="J187" s="30"/>
      <c r="K187" s="30"/>
      <c r="L187" s="30"/>
    </row>
    <row r="188" spans="1:20" x14ac:dyDescent="0.25">
      <c r="A188" s="12"/>
      <c r="B188" s="14"/>
      <c r="C188" s="1" t="s">
        <v>139</v>
      </c>
      <c r="D188" s="30"/>
      <c r="E188" s="30"/>
      <c r="F188" s="30"/>
      <c r="G188" s="30"/>
      <c r="H188" s="30"/>
      <c r="I188" s="30"/>
      <c r="J188" s="30"/>
      <c r="K188" s="30"/>
      <c r="L188" s="30"/>
    </row>
    <row r="189" spans="1:20" x14ac:dyDescent="0.25">
      <c r="A189" s="12"/>
      <c r="B189" s="14"/>
      <c r="C189" s="1" t="s">
        <v>140</v>
      </c>
      <c r="D189" s="25"/>
      <c r="E189" s="25"/>
      <c r="F189" s="25"/>
      <c r="G189" s="30"/>
      <c r="H189" s="30"/>
      <c r="I189" s="30"/>
      <c r="J189" s="30"/>
      <c r="K189" s="30"/>
      <c r="L189" s="30"/>
    </row>
    <row r="190" spans="1:20" x14ac:dyDescent="0.25">
      <c r="A190" s="12"/>
      <c r="B190" s="14"/>
      <c r="C190" s="1" t="s">
        <v>141</v>
      </c>
      <c r="D190" s="25"/>
      <c r="E190" s="25"/>
      <c r="F190" s="25"/>
      <c r="G190" s="30"/>
      <c r="H190" s="30"/>
      <c r="I190" s="30"/>
      <c r="J190" s="30"/>
      <c r="K190" s="30"/>
      <c r="L190" s="30"/>
      <c r="N190" s="1" t="s">
        <v>106</v>
      </c>
    </row>
    <row r="191" spans="1:20" x14ac:dyDescent="0.25">
      <c r="A191" s="12"/>
      <c r="B191" s="14"/>
      <c r="C191" s="17" t="s">
        <v>23</v>
      </c>
      <c r="D191" s="26"/>
      <c r="E191" s="26"/>
      <c r="F191" s="26"/>
      <c r="G191" s="26"/>
      <c r="H191" s="26"/>
      <c r="I191" s="26"/>
      <c r="J191" s="26"/>
      <c r="K191" s="26"/>
      <c r="L191" s="26"/>
    </row>
    <row r="192" spans="1:20" x14ac:dyDescent="0.25">
      <c r="A192" s="12"/>
      <c r="B192" s="14"/>
    </row>
    <row r="193" spans="1:20" x14ac:dyDescent="0.25">
      <c r="A193" s="12"/>
      <c r="B193" s="14"/>
    </row>
    <row r="194" spans="1:20" x14ac:dyDescent="0.25">
      <c r="A194" s="12"/>
      <c r="B194" s="14" t="s">
        <v>24</v>
      </c>
      <c r="C194" s="19" t="s">
        <v>24</v>
      </c>
      <c r="N194" s="11" t="s">
        <v>105</v>
      </c>
      <c r="O194" s="11" t="s">
        <v>36</v>
      </c>
      <c r="P194" s="11" t="s">
        <v>37</v>
      </c>
      <c r="Q194" s="11" t="s">
        <v>36</v>
      </c>
      <c r="R194" s="11" t="s">
        <v>37</v>
      </c>
      <c r="S194" s="11" t="s">
        <v>36</v>
      </c>
      <c r="T194" s="11" t="s">
        <v>37</v>
      </c>
    </row>
    <row r="195" spans="1:20" x14ac:dyDescent="0.25">
      <c r="A195" s="12"/>
      <c r="B195" s="14"/>
      <c r="C195" s="1" t="s">
        <v>143</v>
      </c>
      <c r="D195" s="25"/>
      <c r="E195" s="25"/>
      <c r="F195" s="25"/>
      <c r="G195" s="33"/>
      <c r="H195" s="33"/>
      <c r="I195" s="33"/>
      <c r="J195" s="33"/>
      <c r="K195" s="33"/>
      <c r="L195" s="33"/>
      <c r="N195" s="1" t="s">
        <v>106</v>
      </c>
    </row>
    <row r="196" spans="1:20" x14ac:dyDescent="0.25">
      <c r="A196" s="12"/>
      <c r="B196" s="14"/>
      <c r="C196" s="1" t="s">
        <v>142</v>
      </c>
      <c r="D196" s="30"/>
      <c r="E196" s="30"/>
      <c r="F196" s="30"/>
      <c r="G196" s="30"/>
      <c r="H196" s="30"/>
      <c r="I196" s="30"/>
      <c r="J196" s="30"/>
      <c r="K196" s="30"/>
      <c r="L196" s="30"/>
    </row>
    <row r="197" spans="1:20" x14ac:dyDescent="0.25">
      <c r="A197" s="12"/>
      <c r="B197" s="14"/>
      <c r="C197" s="17" t="s">
        <v>24</v>
      </c>
      <c r="D197" s="17"/>
      <c r="E197" s="17"/>
      <c r="F197" s="17"/>
      <c r="G197" s="17"/>
      <c r="H197" s="17"/>
      <c r="I197" s="17"/>
      <c r="J197" s="17"/>
      <c r="K197" s="17"/>
      <c r="L197" s="17"/>
    </row>
    <row r="198" spans="1:20" x14ac:dyDescent="0.25">
      <c r="A198" s="12"/>
      <c r="B198" s="14"/>
    </row>
    <row r="199" spans="1:20" x14ac:dyDescent="0.25">
      <c r="A199" s="12"/>
      <c r="B199" s="14"/>
      <c r="C199" s="1" t="s">
        <v>144</v>
      </c>
      <c r="E199" s="33"/>
      <c r="F199" s="33"/>
      <c r="G199" s="33"/>
      <c r="H199" s="33"/>
      <c r="I199" s="33"/>
      <c r="J199" s="33"/>
      <c r="K199" s="33"/>
      <c r="L199" s="33"/>
      <c r="N199" s="1" t="s">
        <v>106</v>
      </c>
    </row>
    <row r="200" spans="1:20" x14ac:dyDescent="0.25">
      <c r="A200" s="12"/>
      <c r="B200" s="14"/>
      <c r="C200" s="1" t="s">
        <v>145</v>
      </c>
      <c r="D200" s="30"/>
      <c r="E200" s="30"/>
      <c r="F200" s="30"/>
      <c r="G200" s="30"/>
      <c r="H200" s="30"/>
      <c r="I200" s="30"/>
      <c r="J200" s="30"/>
      <c r="K200" s="30"/>
      <c r="L200" s="30"/>
    </row>
    <row r="201" spans="1:20" x14ac:dyDescent="0.25">
      <c r="A201" s="12"/>
      <c r="B201" s="14"/>
      <c r="C201" s="19" t="s">
        <v>24</v>
      </c>
      <c r="D201" s="18"/>
      <c r="E201" s="18"/>
      <c r="F201" s="18"/>
      <c r="G201" s="26"/>
      <c r="H201" s="26"/>
      <c r="I201" s="26"/>
      <c r="J201" s="26"/>
      <c r="K201" s="26"/>
      <c r="L201" s="26"/>
    </row>
    <row r="202" spans="1:20" x14ac:dyDescent="0.25">
      <c r="A202" s="12"/>
      <c r="B202" s="14"/>
      <c r="C202" s="17" t="s">
        <v>146</v>
      </c>
      <c r="D202" s="26"/>
      <c r="E202" s="26"/>
      <c r="F202" s="26"/>
      <c r="G202" s="18"/>
      <c r="H202" s="17"/>
      <c r="I202" s="17"/>
      <c r="J202" s="17"/>
      <c r="K202" s="17"/>
      <c r="L202" s="17"/>
    </row>
    <row r="203" spans="1:20" x14ac:dyDescent="0.25">
      <c r="A203" s="12"/>
      <c r="B203" s="14"/>
    </row>
    <row r="204" spans="1:20" x14ac:dyDescent="0.25">
      <c r="A204" s="12"/>
      <c r="B204" s="14" t="s">
        <v>0</v>
      </c>
      <c r="C204" s="19" t="s">
        <v>0</v>
      </c>
      <c r="N204" s="11" t="s">
        <v>105</v>
      </c>
      <c r="O204" s="11" t="s">
        <v>36</v>
      </c>
      <c r="P204" s="11" t="s">
        <v>37</v>
      </c>
      <c r="Q204" s="11" t="s">
        <v>36</v>
      </c>
      <c r="R204" s="11" t="s">
        <v>37</v>
      </c>
      <c r="S204" s="11" t="s">
        <v>36</v>
      </c>
      <c r="T204" s="11" t="s">
        <v>37</v>
      </c>
    </row>
    <row r="205" spans="1:20" x14ac:dyDescent="0.25">
      <c r="A205" s="12"/>
      <c r="B205" s="14"/>
      <c r="C205" s="1" t="s">
        <v>147</v>
      </c>
      <c r="D205" s="25"/>
      <c r="E205" s="25"/>
      <c r="F205" s="25"/>
      <c r="G205" s="33"/>
      <c r="H205" s="33"/>
      <c r="I205" s="33"/>
      <c r="J205" s="33"/>
      <c r="K205" s="33"/>
      <c r="L205" s="33"/>
      <c r="N205" s="1" t="s">
        <v>106</v>
      </c>
    </row>
    <row r="206" spans="1:20" x14ac:dyDescent="0.25">
      <c r="A206" s="12"/>
      <c r="B206" s="14"/>
      <c r="C206" s="17" t="s">
        <v>0</v>
      </c>
      <c r="D206" s="26"/>
      <c r="E206" s="26"/>
      <c r="F206" s="26"/>
      <c r="G206" s="17"/>
      <c r="H206" s="17"/>
      <c r="I206" s="17"/>
      <c r="J206" s="17"/>
      <c r="K206" s="17"/>
      <c r="L206" s="17"/>
    </row>
    <row r="207" spans="1:20" x14ac:dyDescent="0.25">
      <c r="A207" s="12"/>
      <c r="B207" s="14"/>
    </row>
    <row r="208" spans="1:20" x14ac:dyDescent="0.25">
      <c r="A208" s="12"/>
      <c r="B208" s="14"/>
    </row>
    <row r="209" spans="1:20" x14ac:dyDescent="0.25">
      <c r="A209" s="12"/>
      <c r="B209" s="14" t="s">
        <v>155</v>
      </c>
      <c r="C209" s="19" t="s">
        <v>156</v>
      </c>
      <c r="N209" s="11" t="s">
        <v>105</v>
      </c>
      <c r="O209" s="11" t="s">
        <v>36</v>
      </c>
      <c r="P209" s="11" t="s">
        <v>37</v>
      </c>
      <c r="Q209" s="11" t="s">
        <v>36</v>
      </c>
      <c r="R209" s="11" t="s">
        <v>37</v>
      </c>
      <c r="S209" s="11" t="s">
        <v>36</v>
      </c>
      <c r="T209" s="11" t="s">
        <v>37</v>
      </c>
    </row>
    <row r="210" spans="1:20" x14ac:dyDescent="0.25">
      <c r="A210" s="12"/>
      <c r="B210" s="14"/>
      <c r="C210" s="1" t="s">
        <v>22</v>
      </c>
      <c r="G210" s="30"/>
      <c r="H210" s="30"/>
      <c r="I210" s="30"/>
      <c r="J210" s="30"/>
      <c r="K210" s="30"/>
      <c r="L210" s="30"/>
    </row>
    <row r="211" spans="1:20" x14ac:dyDescent="0.25">
      <c r="A211" s="12"/>
      <c r="B211" s="14"/>
      <c r="C211" s="1" t="s">
        <v>148</v>
      </c>
      <c r="G211" s="30"/>
      <c r="H211" s="30"/>
      <c r="I211" s="30"/>
      <c r="J211" s="30"/>
      <c r="K211" s="30"/>
      <c r="L211" s="30"/>
    </row>
    <row r="212" spans="1:20" x14ac:dyDescent="0.25">
      <c r="A212" s="12"/>
      <c r="B212" s="14"/>
      <c r="C212" s="3" t="s">
        <v>149</v>
      </c>
      <c r="G212" s="25"/>
      <c r="H212" s="25"/>
      <c r="I212" s="25"/>
      <c r="J212" s="25"/>
      <c r="K212" s="25"/>
      <c r="L212" s="25"/>
    </row>
    <row r="213" spans="1:20" x14ac:dyDescent="0.25">
      <c r="A213" s="12"/>
      <c r="B213" s="14"/>
      <c r="C213" s="19" t="s">
        <v>23</v>
      </c>
      <c r="D213" s="26"/>
      <c r="E213" s="26"/>
      <c r="F213" s="26"/>
      <c r="G213" s="26"/>
      <c r="H213" s="26"/>
      <c r="I213" s="26"/>
      <c r="J213" s="26"/>
      <c r="K213" s="26"/>
      <c r="L213" s="26"/>
    </row>
    <row r="214" spans="1:20" ht="14.4" x14ac:dyDescent="0.3">
      <c r="A214" s="12"/>
      <c r="B214" s="14"/>
      <c r="C214" s="1" t="s">
        <v>154</v>
      </c>
      <c r="D214" s="30"/>
      <c r="E214" s="30"/>
      <c r="F214" s="30"/>
      <c r="G214" s="36"/>
      <c r="H214" s="36"/>
      <c r="I214" s="36"/>
      <c r="J214" s="36"/>
      <c r="K214" s="36"/>
      <c r="L214" s="36"/>
    </row>
    <row r="215" spans="1:20" x14ac:dyDescent="0.25">
      <c r="A215" s="12"/>
      <c r="B215" s="14"/>
    </row>
    <row r="216" spans="1:20" x14ac:dyDescent="0.25">
      <c r="A216" s="12"/>
      <c r="B216" s="14"/>
      <c r="C216" s="19" t="s">
        <v>150</v>
      </c>
    </row>
    <row r="217" spans="1:20" x14ac:dyDescent="0.25">
      <c r="A217" s="12"/>
      <c r="B217" s="14"/>
      <c r="C217" s="1" t="s">
        <v>22</v>
      </c>
      <c r="G217" s="30"/>
      <c r="H217" s="30"/>
      <c r="I217" s="30"/>
      <c r="J217" s="30"/>
      <c r="K217" s="30"/>
      <c r="L217" s="30"/>
    </row>
    <row r="218" spans="1:20" x14ac:dyDescent="0.25">
      <c r="A218" s="12"/>
      <c r="B218" s="14"/>
      <c r="C218" s="1" t="s">
        <v>151</v>
      </c>
      <c r="G218" s="30"/>
      <c r="H218" s="30"/>
      <c r="I218" s="30"/>
      <c r="J218" s="30"/>
      <c r="K218" s="30"/>
      <c r="L218" s="30"/>
    </row>
    <row r="219" spans="1:20" x14ac:dyDescent="0.25">
      <c r="A219" s="12"/>
      <c r="B219" s="14"/>
      <c r="C219" s="3" t="s">
        <v>152</v>
      </c>
      <c r="G219" s="25"/>
      <c r="H219" s="25"/>
      <c r="I219" s="25"/>
      <c r="J219" s="25"/>
      <c r="K219" s="25"/>
      <c r="L219" s="25"/>
    </row>
    <row r="220" spans="1:20" x14ac:dyDescent="0.25">
      <c r="A220" s="12"/>
      <c r="B220" s="14"/>
      <c r="C220" s="17" t="s">
        <v>153</v>
      </c>
      <c r="D220" s="17"/>
      <c r="E220" s="17"/>
      <c r="F220" s="17"/>
      <c r="G220" s="26"/>
      <c r="H220" s="26"/>
      <c r="I220" s="26"/>
      <c r="J220" s="26"/>
      <c r="K220" s="26"/>
      <c r="L220" s="26"/>
    </row>
    <row r="221" spans="1:20" x14ac:dyDescent="0.25">
      <c r="A221" s="12"/>
      <c r="B221" s="14"/>
    </row>
    <row r="222" spans="1:20" x14ac:dyDescent="0.25">
      <c r="A222" s="12"/>
      <c r="B222" s="14"/>
    </row>
    <row r="223" spans="1:20" x14ac:dyDescent="0.25">
      <c r="A223" s="12"/>
      <c r="B223" s="14" t="s">
        <v>69</v>
      </c>
      <c r="C223" s="19" t="s">
        <v>69</v>
      </c>
      <c r="N223" s="11" t="s">
        <v>105</v>
      </c>
      <c r="O223" s="11" t="s">
        <v>36</v>
      </c>
      <c r="P223" s="11" t="s">
        <v>37</v>
      </c>
      <c r="Q223" s="11" t="s">
        <v>36</v>
      </c>
      <c r="R223" s="11" t="s">
        <v>37</v>
      </c>
      <c r="S223" s="11" t="s">
        <v>36</v>
      </c>
      <c r="T223" s="11" t="s">
        <v>37</v>
      </c>
    </row>
    <row r="224" spans="1:20" x14ac:dyDescent="0.25">
      <c r="A224" s="12"/>
      <c r="B224" s="14"/>
      <c r="C224" s="1" t="s">
        <v>22</v>
      </c>
      <c r="G224" s="30"/>
      <c r="H224" s="30"/>
      <c r="I224" s="30"/>
      <c r="J224" s="30"/>
      <c r="K224" s="30"/>
      <c r="L224" s="30"/>
    </row>
    <row r="225" spans="1:20" x14ac:dyDescent="0.25">
      <c r="A225" s="12"/>
      <c r="B225" s="14"/>
      <c r="C225" s="1" t="s">
        <v>163</v>
      </c>
      <c r="G225" s="30"/>
      <c r="H225" s="30"/>
      <c r="I225" s="30"/>
      <c r="J225" s="30"/>
      <c r="K225" s="30"/>
      <c r="L225" s="30"/>
    </row>
    <row r="226" spans="1:20" x14ac:dyDescent="0.25">
      <c r="A226" s="12"/>
      <c r="B226" s="14"/>
      <c r="C226" s="1" t="s">
        <v>164</v>
      </c>
      <c r="G226" s="30"/>
      <c r="H226" s="30"/>
      <c r="I226" s="30"/>
      <c r="J226" s="30"/>
      <c r="K226" s="30"/>
      <c r="L226" s="30"/>
    </row>
    <row r="227" spans="1:20" x14ac:dyDescent="0.25">
      <c r="A227" s="12"/>
      <c r="B227" s="14"/>
      <c r="C227" s="17" t="s">
        <v>23</v>
      </c>
      <c r="D227" s="30"/>
      <c r="E227" s="30"/>
      <c r="F227" s="30"/>
      <c r="G227" s="30"/>
      <c r="H227" s="30"/>
      <c r="I227" s="30"/>
      <c r="J227" s="30"/>
      <c r="K227" s="30"/>
      <c r="L227" s="30"/>
    </row>
    <row r="228" spans="1:20" x14ac:dyDescent="0.25">
      <c r="A228" s="12"/>
      <c r="B228" s="14"/>
    </row>
    <row r="229" spans="1:20" x14ac:dyDescent="0.25">
      <c r="A229" s="12"/>
      <c r="B229" s="14"/>
      <c r="D229" s="92"/>
    </row>
    <row r="230" spans="1:20" x14ac:dyDescent="0.25">
      <c r="A230" s="12"/>
      <c r="B230" s="14"/>
      <c r="C230" s="19" t="str">
        <f>"More to follow - "&amp;C8&amp;D8&amp;E8</f>
        <v>More to follow - Version: Alpha0.0.1</v>
      </c>
      <c r="N230" s="11" t="s">
        <v>105</v>
      </c>
      <c r="O230" s="11" t="s">
        <v>36</v>
      </c>
      <c r="P230" s="11" t="s">
        <v>37</v>
      </c>
      <c r="Q230" s="11" t="s">
        <v>36</v>
      </c>
      <c r="R230" s="11" t="s">
        <v>37</v>
      </c>
      <c r="S230" s="11" t="s">
        <v>36</v>
      </c>
      <c r="T230" s="11" t="s">
        <v>37</v>
      </c>
    </row>
    <row r="231" spans="1:20" x14ac:dyDescent="0.25">
      <c r="A231" s="12"/>
      <c r="B231" s="14"/>
    </row>
    <row r="232" spans="1:20" x14ac:dyDescent="0.25">
      <c r="A232" s="12"/>
      <c r="B232" s="14"/>
    </row>
    <row r="233" spans="1:20" x14ac:dyDescent="0.25">
      <c r="A233" s="12"/>
      <c r="B233" s="14"/>
    </row>
    <row r="234" spans="1:20" x14ac:dyDescent="0.25">
      <c r="A234" s="12"/>
      <c r="B234" s="14"/>
    </row>
    <row r="235" spans="1:20" x14ac:dyDescent="0.25">
      <c r="A235" s="12"/>
      <c r="B235" s="14"/>
    </row>
    <row r="236" spans="1:20" x14ac:dyDescent="0.25">
      <c r="A236" s="12"/>
      <c r="B236" s="14"/>
    </row>
    <row r="237" spans="1:20" x14ac:dyDescent="0.25">
      <c r="A237" s="12"/>
      <c r="B237" s="14"/>
    </row>
    <row r="238" spans="1:20" x14ac:dyDescent="0.25">
      <c r="A238" s="12"/>
      <c r="B238" s="14"/>
    </row>
    <row r="239" spans="1:20" x14ac:dyDescent="0.25">
      <c r="A239" s="12"/>
      <c r="B239" s="14"/>
    </row>
    <row r="240" spans="1:20" x14ac:dyDescent="0.25">
      <c r="A240" s="12"/>
      <c r="B240" s="14"/>
    </row>
    <row r="241" spans="1:2" x14ac:dyDescent="0.25">
      <c r="A241" s="12"/>
      <c r="B241" s="14"/>
    </row>
    <row r="242" spans="1:2" x14ac:dyDescent="0.25">
      <c r="A242" s="12"/>
      <c r="B242" s="14"/>
    </row>
    <row r="243" spans="1:2" x14ac:dyDescent="0.25">
      <c r="A243" s="12"/>
      <c r="B243" s="14"/>
    </row>
    <row r="244" spans="1:2" x14ac:dyDescent="0.25">
      <c r="A244" s="12"/>
      <c r="B244" s="14"/>
    </row>
    <row r="245" spans="1:2" x14ac:dyDescent="0.25">
      <c r="A245" s="12"/>
      <c r="B245" s="14"/>
    </row>
    <row r="246" spans="1:2" x14ac:dyDescent="0.25">
      <c r="A246" s="12"/>
      <c r="B246" s="14"/>
    </row>
    <row r="247" spans="1:2" x14ac:dyDescent="0.25">
      <c r="A247" s="12"/>
      <c r="B247" s="14"/>
    </row>
    <row r="248" spans="1:2" x14ac:dyDescent="0.25">
      <c r="A248" s="12"/>
      <c r="B248" s="14"/>
    </row>
    <row r="249" spans="1:2" x14ac:dyDescent="0.25">
      <c r="A249" s="12"/>
      <c r="B249" s="14"/>
    </row>
    <row r="250" spans="1:2" x14ac:dyDescent="0.25">
      <c r="A250" s="12"/>
      <c r="B250" s="14"/>
    </row>
    <row r="251" spans="1:2" x14ac:dyDescent="0.25">
      <c r="A251" s="12"/>
      <c r="B251" s="14"/>
    </row>
    <row r="252" spans="1:2" x14ac:dyDescent="0.25">
      <c r="A252" s="12"/>
      <c r="B252" s="14"/>
    </row>
    <row r="253" spans="1:2" x14ac:dyDescent="0.25">
      <c r="A253" s="12"/>
      <c r="B253" s="14"/>
    </row>
    <row r="254" spans="1:2" x14ac:dyDescent="0.25">
      <c r="A254" s="12"/>
      <c r="B254" s="14"/>
    </row>
    <row r="255" spans="1:2" x14ac:dyDescent="0.25">
      <c r="A255" s="12"/>
      <c r="B255" s="14"/>
    </row>
    <row r="256" spans="1:2" x14ac:dyDescent="0.25">
      <c r="A256" s="12"/>
      <c r="B256" s="14"/>
    </row>
    <row r="257" spans="1:2" x14ac:dyDescent="0.25">
      <c r="A257" s="12"/>
      <c r="B257" s="14"/>
    </row>
    <row r="258" spans="1:2" x14ac:dyDescent="0.25">
      <c r="A258" s="12"/>
      <c r="B258" s="14"/>
    </row>
    <row r="259" spans="1:2" x14ac:dyDescent="0.25">
      <c r="A259" s="12"/>
      <c r="B259" s="14"/>
    </row>
    <row r="260" spans="1:2" x14ac:dyDescent="0.25">
      <c r="A260" s="12"/>
      <c r="B260" s="14"/>
    </row>
    <row r="261" spans="1:2" x14ac:dyDescent="0.25">
      <c r="A261" s="12"/>
      <c r="B261" s="14"/>
    </row>
    <row r="262" spans="1:2" x14ac:dyDescent="0.25">
      <c r="A262" s="12"/>
      <c r="B262" s="14"/>
    </row>
    <row r="263" spans="1:2" x14ac:dyDescent="0.25">
      <c r="A263" s="12"/>
      <c r="B263" s="14"/>
    </row>
    <row r="264" spans="1:2" x14ac:dyDescent="0.25">
      <c r="A264" s="12"/>
      <c r="B264" s="14"/>
    </row>
    <row r="265" spans="1:2" x14ac:dyDescent="0.25">
      <c r="A265" s="12"/>
      <c r="B265" s="14"/>
    </row>
    <row r="266" spans="1:2" x14ac:dyDescent="0.25">
      <c r="A266" s="12"/>
      <c r="B266" s="14"/>
    </row>
    <row r="267" spans="1:2" x14ac:dyDescent="0.25">
      <c r="A267" s="12"/>
      <c r="B267" s="14"/>
    </row>
    <row r="268" spans="1:2" x14ac:dyDescent="0.25">
      <c r="A268" s="12"/>
      <c r="B268" s="14"/>
    </row>
    <row r="269" spans="1:2" x14ac:dyDescent="0.25">
      <c r="A269" s="12"/>
      <c r="B269" s="14"/>
    </row>
    <row r="270" spans="1:2" x14ac:dyDescent="0.25">
      <c r="A270" s="12"/>
      <c r="B270" s="14"/>
    </row>
    <row r="271" spans="1:2" x14ac:dyDescent="0.25">
      <c r="A271" s="12"/>
      <c r="B271" s="14"/>
    </row>
    <row r="272" spans="1:2" x14ac:dyDescent="0.25">
      <c r="A272" s="12"/>
      <c r="B272" s="14"/>
    </row>
    <row r="273" spans="1:2" x14ac:dyDescent="0.25">
      <c r="A273" s="12"/>
      <c r="B273" s="14"/>
    </row>
    <row r="274" spans="1:2" x14ac:dyDescent="0.25">
      <c r="A274" s="12"/>
      <c r="B274" s="14"/>
    </row>
    <row r="275" spans="1:2" x14ac:dyDescent="0.25">
      <c r="A275" s="12"/>
      <c r="B275" s="14"/>
    </row>
    <row r="276" spans="1:2" x14ac:dyDescent="0.25">
      <c r="A276" s="12"/>
      <c r="B276" s="14"/>
    </row>
    <row r="277" spans="1:2" x14ac:dyDescent="0.25">
      <c r="A277" s="12"/>
      <c r="B277" s="14"/>
    </row>
    <row r="278" spans="1:2" x14ac:dyDescent="0.25">
      <c r="A278" s="12"/>
      <c r="B278" s="14"/>
    </row>
    <row r="279" spans="1:2" x14ac:dyDescent="0.25">
      <c r="A279" s="12"/>
      <c r="B279" s="14"/>
    </row>
    <row r="280" spans="1:2" x14ac:dyDescent="0.25">
      <c r="A280" s="12"/>
      <c r="B280" s="14"/>
    </row>
    <row r="281" spans="1:2" x14ac:dyDescent="0.25">
      <c r="A281" s="12"/>
      <c r="B281" s="14"/>
    </row>
    <row r="282" spans="1:2" x14ac:dyDescent="0.25">
      <c r="A282" s="12"/>
      <c r="B282" s="14"/>
    </row>
    <row r="283" spans="1:2" x14ac:dyDescent="0.25">
      <c r="A283" s="12"/>
      <c r="B283" s="14"/>
    </row>
    <row r="284" spans="1:2" x14ac:dyDescent="0.25">
      <c r="A284" s="12"/>
      <c r="B284" s="14"/>
    </row>
    <row r="285" spans="1:2" x14ac:dyDescent="0.25">
      <c r="A285" s="12"/>
      <c r="B285" s="14"/>
    </row>
    <row r="286" spans="1:2" x14ac:dyDescent="0.25">
      <c r="A286" s="12"/>
      <c r="B286" s="14"/>
    </row>
    <row r="287" spans="1:2" x14ac:dyDescent="0.25">
      <c r="A287" s="12"/>
      <c r="B287" s="14"/>
    </row>
    <row r="288" spans="1:2" x14ac:dyDescent="0.25">
      <c r="A288" s="12"/>
      <c r="B288" s="14"/>
    </row>
    <row r="289" spans="1:28" x14ac:dyDescent="0.25">
      <c r="A289" s="12"/>
      <c r="B289" s="14"/>
    </row>
    <row r="290" spans="1:28" x14ac:dyDescent="0.25">
      <c r="A290" s="12"/>
      <c r="B290" s="14"/>
    </row>
    <row r="291" spans="1:28" x14ac:dyDescent="0.25">
      <c r="A291" s="12"/>
      <c r="B291" s="14"/>
    </row>
    <row r="292" spans="1:28" x14ac:dyDescent="0.25">
      <c r="A292" s="12"/>
      <c r="B292" s="14"/>
    </row>
    <row r="293" spans="1:28" x14ac:dyDescent="0.25">
      <c r="A293" s="12"/>
      <c r="B293" s="14"/>
    </row>
    <row r="294" spans="1:28" x14ac:dyDescent="0.25">
      <c r="A294" s="12"/>
      <c r="B294" s="14"/>
    </row>
    <row r="295" spans="1:28" x14ac:dyDescent="0.25">
      <c r="A295" s="12"/>
      <c r="B295" s="14"/>
    </row>
    <row r="296" spans="1:28" x14ac:dyDescent="0.25">
      <c r="A296" s="12"/>
      <c r="B296" s="14"/>
    </row>
    <row r="297" spans="1:28" x14ac:dyDescent="0.25">
      <c r="A297" s="12"/>
      <c r="B297" s="14"/>
    </row>
    <row r="298" spans="1:28" x14ac:dyDescent="0.25">
      <c r="A298" s="12"/>
      <c r="B298" s="14"/>
    </row>
    <row r="299" spans="1:28" x14ac:dyDescent="0.25">
      <c r="A299" s="12"/>
      <c r="B299" s="14"/>
    </row>
    <row r="300" spans="1:28" x14ac:dyDescent="0.25">
      <c r="A300" s="12"/>
      <c r="B300" s="14"/>
    </row>
    <row r="301" spans="1:28" x14ac:dyDescent="0.25">
      <c r="A301" s="12"/>
      <c r="B301" s="14"/>
    </row>
    <row r="302" spans="1:28" x14ac:dyDescent="0.25">
      <c r="A302" s="45" t="s">
        <v>167</v>
      </c>
      <c r="B302" s="45" t="s">
        <v>167</v>
      </c>
      <c r="C302" s="45" t="s">
        <v>167</v>
      </c>
      <c r="D302" s="45" t="s">
        <v>167</v>
      </c>
      <c r="E302" s="45" t="s">
        <v>167</v>
      </c>
      <c r="F302" s="45" t="s">
        <v>167</v>
      </c>
      <c r="G302" s="45" t="s">
        <v>167</v>
      </c>
      <c r="H302" s="45" t="s">
        <v>167</v>
      </c>
      <c r="I302" s="45" t="s">
        <v>167</v>
      </c>
      <c r="J302" s="45" t="s">
        <v>167</v>
      </c>
      <c r="K302" s="45" t="s">
        <v>167</v>
      </c>
      <c r="L302" s="45" t="s">
        <v>167</v>
      </c>
      <c r="M302" s="45" t="s">
        <v>167</v>
      </c>
      <c r="N302" s="45" t="s">
        <v>167</v>
      </c>
      <c r="O302" s="45" t="s">
        <v>167</v>
      </c>
      <c r="P302" s="45" t="s">
        <v>167</v>
      </c>
      <c r="Q302" s="45" t="s">
        <v>167</v>
      </c>
      <c r="R302" s="45" t="s">
        <v>167</v>
      </c>
      <c r="S302" s="45" t="s">
        <v>167</v>
      </c>
      <c r="T302" s="45" t="s">
        <v>167</v>
      </c>
      <c r="U302" s="45" t="s">
        <v>167</v>
      </c>
      <c r="V302" s="45" t="s">
        <v>167</v>
      </c>
      <c r="W302" s="45" t="s">
        <v>167</v>
      </c>
      <c r="X302" s="45" t="s">
        <v>167</v>
      </c>
      <c r="Y302" s="45" t="s">
        <v>167</v>
      </c>
      <c r="Z302" s="45" t="s">
        <v>167</v>
      </c>
      <c r="AA302" s="45" t="s">
        <v>167</v>
      </c>
      <c r="AB302" s="45" t="s">
        <v>167</v>
      </c>
    </row>
    <row r="303" spans="1:28" x14ac:dyDescent="0.25">
      <c r="A303" s="45" t="s">
        <v>167</v>
      </c>
      <c r="B303" s="45" t="s">
        <v>167</v>
      </c>
      <c r="C303" s="45" t="s">
        <v>167</v>
      </c>
      <c r="D303" s="45" t="s">
        <v>167</v>
      </c>
      <c r="E303" s="45" t="s">
        <v>167</v>
      </c>
      <c r="F303" s="45" t="s">
        <v>167</v>
      </c>
      <c r="G303" s="45" t="s">
        <v>167</v>
      </c>
      <c r="H303" s="45" t="s">
        <v>167</v>
      </c>
      <c r="I303" s="45" t="s">
        <v>167</v>
      </c>
      <c r="J303" s="45" t="s">
        <v>167</v>
      </c>
      <c r="K303" s="45" t="s">
        <v>167</v>
      </c>
      <c r="L303" s="45" t="s">
        <v>167</v>
      </c>
      <c r="M303" s="45" t="s">
        <v>167</v>
      </c>
      <c r="N303" s="45" t="s">
        <v>167</v>
      </c>
      <c r="O303" s="45" t="s">
        <v>167</v>
      </c>
      <c r="P303" s="45" t="s">
        <v>167</v>
      </c>
      <c r="Q303" s="45" t="s">
        <v>167</v>
      </c>
      <c r="R303" s="45" t="s">
        <v>167</v>
      </c>
      <c r="S303" s="45" t="s">
        <v>167</v>
      </c>
      <c r="T303" s="45" t="s">
        <v>167</v>
      </c>
      <c r="U303" s="45" t="s">
        <v>167</v>
      </c>
      <c r="V303" s="45" t="s">
        <v>167</v>
      </c>
      <c r="W303" s="45" t="s">
        <v>167</v>
      </c>
      <c r="X303" s="45" t="s">
        <v>167</v>
      </c>
      <c r="Y303" s="45" t="s">
        <v>167</v>
      </c>
      <c r="Z303" s="45" t="s">
        <v>167</v>
      </c>
      <c r="AA303" s="45" t="s">
        <v>167</v>
      </c>
      <c r="AB303" s="45" t="s">
        <v>167</v>
      </c>
    </row>
  </sheetData>
  <dataValidations count="3">
    <dataValidation type="list" allowBlank="1" showInputMessage="1" showErrorMessage="1" sqref="D19" xr:uid="{12522040-EDF4-4011-89C7-AF5869895323}">
      <formula1>"0,1"</formula1>
    </dataValidation>
    <dataValidation type="list" allowBlank="1" showInputMessage="1" showErrorMessage="1" sqref="D16" xr:uid="{4C18A426-8478-43B1-9A6F-BA596396DE80}">
      <formula1>"Best Scenario, Base Scenario, Worst Scenario"</formula1>
    </dataValidation>
    <dataValidation type="list" allowBlank="1" showInputMessage="1" showErrorMessage="1" sqref="D164 D178" xr:uid="{AE1E44F3-355A-470C-BD4F-DA2C7B32E3EA}">
      <formula1>"1,2,3"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B0FE-1051-4447-A599-1567F5F85AE7}">
  <sheetPr>
    <tabColor rgb="FF2FFF48"/>
  </sheetPr>
  <dimension ref="A1:AA203"/>
  <sheetViews>
    <sheetView tabSelected="1" topLeftCell="A42" workbookViewId="0">
      <selection activeCell="D12" sqref="D12"/>
    </sheetView>
  </sheetViews>
  <sheetFormatPr defaultRowHeight="13.2" x14ac:dyDescent="0.25"/>
  <cols>
    <col min="1" max="1" width="8.88671875" style="1"/>
    <col min="2" max="2" width="19.109375" style="1" bestFit="1" customWidth="1"/>
    <col min="3" max="3" width="30" style="1" bestFit="1" customWidth="1"/>
    <col min="4" max="4" width="13.5546875" style="1" bestFit="1" customWidth="1"/>
    <col min="5" max="6" width="9.88671875" style="1" bestFit="1" customWidth="1"/>
    <col min="7" max="8" width="10.88671875" style="1" bestFit="1" customWidth="1"/>
    <col min="9" max="9" width="11.21875" style="1" bestFit="1" customWidth="1"/>
    <col min="10" max="12" width="10.88671875" style="1" bestFit="1" customWidth="1"/>
    <col min="13" max="13" width="10" style="1" bestFit="1" customWidth="1"/>
    <col min="14" max="16384" width="8.88671875" style="1"/>
  </cols>
  <sheetData>
    <row r="1" spans="1:27" x14ac:dyDescent="0.25">
      <c r="A1" s="16"/>
      <c r="B1" s="16"/>
      <c r="C1" s="16"/>
      <c r="D1" s="16"/>
      <c r="E1" s="16"/>
      <c r="F1" s="16"/>
      <c r="G1" s="16"/>
      <c r="H1" s="16"/>
      <c r="I1" s="16"/>
      <c r="J1" s="16"/>
      <c r="K1" s="16"/>
      <c r="L1" s="16"/>
      <c r="M1" s="16"/>
      <c r="N1" s="16"/>
      <c r="O1" s="16"/>
      <c r="P1" s="16"/>
      <c r="Q1" s="16"/>
      <c r="R1" s="16"/>
      <c r="S1" s="16"/>
      <c r="T1" s="16"/>
      <c r="U1" s="16"/>
      <c r="V1" s="16"/>
      <c r="W1" s="16"/>
      <c r="X1" s="16"/>
      <c r="Y1" s="16"/>
      <c r="Z1" s="16"/>
      <c r="AA1" s="16"/>
    </row>
    <row r="2" spans="1:27" ht="13.8" thickBot="1" x14ac:dyDescent="0.3">
      <c r="A2" s="54"/>
      <c r="B2" s="55"/>
      <c r="C2" s="56"/>
      <c r="D2" s="56"/>
      <c r="E2" s="56"/>
      <c r="F2" s="56"/>
      <c r="G2" s="56"/>
      <c r="H2" s="56"/>
      <c r="I2" s="56"/>
      <c r="J2" s="56"/>
      <c r="K2" s="56"/>
      <c r="L2" s="56"/>
      <c r="M2" s="56"/>
      <c r="N2" s="56"/>
      <c r="O2" s="56"/>
      <c r="P2" s="56"/>
      <c r="Q2" s="56"/>
      <c r="R2" s="56"/>
      <c r="S2" s="56"/>
      <c r="T2" s="56"/>
      <c r="U2" s="56"/>
      <c r="V2" s="56"/>
      <c r="W2" s="56"/>
      <c r="X2" s="56"/>
      <c r="Y2" s="56"/>
      <c r="Z2" s="56"/>
      <c r="AA2" s="56"/>
    </row>
    <row r="3" spans="1:27" ht="13.8" thickTop="1" x14ac:dyDescent="0.25">
      <c r="A3" s="12"/>
      <c r="B3" s="13"/>
    </row>
    <row r="4" spans="1:27" x14ac:dyDescent="0.25">
      <c r="A4" s="12"/>
      <c r="B4" s="14"/>
    </row>
    <row r="5" spans="1:27" x14ac:dyDescent="0.25">
      <c r="A5" s="57" t="s">
        <v>54</v>
      </c>
      <c r="B5" s="58" t="s">
        <v>27</v>
      </c>
      <c r="C5" s="1" t="str">
        <f>FSM!C5</f>
        <v>Disclaimer:</v>
      </c>
      <c r="D5" s="1" t="str">
        <f>FSM!D5</f>
        <v xml:space="preserve">This sample model reflects the view of Decimes ("they, them") of what they consider to be their best practice. This view does not necessarily reflects the view of other companies, or law makers such as FASB, IASB. </v>
      </c>
    </row>
    <row r="6" spans="1:27" x14ac:dyDescent="0.25">
      <c r="A6" s="12"/>
      <c r="B6" s="14"/>
      <c r="D6" s="1" t="str">
        <f>FSM!D6</f>
        <v>The generated output can be false, as well as the sources falsely claimed. Decimes cannot be hold responsible for any error or false data, as well as false modeling  assumptions due to different or outdated laws and general best practices.</v>
      </c>
    </row>
    <row r="7" spans="1:27" x14ac:dyDescent="0.25">
      <c r="A7" s="12"/>
      <c r="B7" s="14"/>
    </row>
    <row r="8" spans="1:27" x14ac:dyDescent="0.25">
      <c r="A8" s="12"/>
      <c r="B8" s="14"/>
      <c r="C8" s="1" t="str">
        <f>FSM!C8</f>
        <v xml:space="preserve">Version: </v>
      </c>
      <c r="D8" s="1" t="str">
        <f>FSM!D8</f>
        <v>Alpha</v>
      </c>
      <c r="E8" s="1" t="str">
        <f>FSM!E8</f>
        <v>0.0.1</v>
      </c>
      <c r="F8" s="8">
        <f>FSM!F8</f>
        <v>46255</v>
      </c>
    </row>
    <row r="9" spans="1:27" x14ac:dyDescent="0.25">
      <c r="A9" s="57" t="s">
        <v>26</v>
      </c>
      <c r="B9" s="58" t="s">
        <v>29</v>
      </c>
      <c r="C9" s="59"/>
      <c r="D9" s="59"/>
    </row>
    <row r="10" spans="1:27" x14ac:dyDescent="0.25">
      <c r="A10" s="15"/>
      <c r="B10" s="14"/>
      <c r="C10" s="1" t="s">
        <v>30</v>
      </c>
      <c r="D10" s="60">
        <f>FSM!D10</f>
        <v>0</v>
      </c>
    </row>
    <row r="11" spans="1:27" x14ac:dyDescent="0.25">
      <c r="A11" s="12"/>
      <c r="B11" s="14"/>
      <c r="C11" s="1" t="s">
        <v>32</v>
      </c>
      <c r="D11" s="60">
        <f>FSM!D11</f>
        <v>0</v>
      </c>
    </row>
    <row r="12" spans="1:27" x14ac:dyDescent="0.25">
      <c r="A12" s="12"/>
      <c r="B12" s="14"/>
      <c r="C12" s="1" t="s">
        <v>39</v>
      </c>
      <c r="D12" s="60">
        <f>FSM!D12</f>
        <v>0</v>
      </c>
    </row>
    <row r="13" spans="1:27" x14ac:dyDescent="0.25">
      <c r="A13" s="12"/>
      <c r="B13" s="14"/>
      <c r="C13" s="1" t="s">
        <v>40</v>
      </c>
      <c r="D13" s="60">
        <f>FSM!D13</f>
        <v>0</v>
      </c>
    </row>
    <row r="14" spans="1:27" x14ac:dyDescent="0.25">
      <c r="A14" s="12"/>
      <c r="B14" s="14"/>
      <c r="C14" s="1" t="s">
        <v>41</v>
      </c>
      <c r="D14" s="61">
        <f>FSM!D14</f>
        <v>45658</v>
      </c>
    </row>
    <row r="15" spans="1:27" x14ac:dyDescent="0.25">
      <c r="A15" s="12"/>
      <c r="B15" s="14"/>
      <c r="C15" s="1" t="s">
        <v>175</v>
      </c>
      <c r="D15" s="91">
        <v>45658</v>
      </c>
    </row>
    <row r="16" spans="1:27" x14ac:dyDescent="0.25">
      <c r="A16" s="12"/>
      <c r="B16" s="14"/>
      <c r="C16" s="1" t="s">
        <v>58</v>
      </c>
      <c r="D16" s="60">
        <f>FSM!D15</f>
        <v>0</v>
      </c>
    </row>
    <row r="17" spans="1:12" x14ac:dyDescent="0.25">
      <c r="A17" s="12"/>
      <c r="B17" s="14"/>
      <c r="C17" s="1" t="s">
        <v>176</v>
      </c>
      <c r="D17" s="62">
        <v>0</v>
      </c>
    </row>
    <row r="18" spans="1:12" ht="13.8" x14ac:dyDescent="0.25">
      <c r="A18" s="12"/>
      <c r="B18" s="14" t="s">
        <v>60</v>
      </c>
      <c r="C18" s="1" t="s">
        <v>57</v>
      </c>
      <c r="D18" s="63" t="str">
        <f>FSM!D16</f>
        <v>Base Scenario</v>
      </c>
    </row>
    <row r="19" spans="1:12" x14ac:dyDescent="0.25">
      <c r="A19" s="12"/>
      <c r="B19" s="14"/>
    </row>
    <row r="20" spans="1:12" x14ac:dyDescent="0.25">
      <c r="A20" s="12"/>
      <c r="B20" s="14"/>
      <c r="C20" s="3" t="str">
        <f>FSM!C18</f>
        <v>Numbers in $thousand</v>
      </c>
    </row>
    <row r="21" spans="1:12" x14ac:dyDescent="0.25">
      <c r="A21" s="12"/>
      <c r="B21" s="14"/>
    </row>
    <row r="22" spans="1:12" x14ac:dyDescent="0.25">
      <c r="A22" s="57" t="s">
        <v>28</v>
      </c>
      <c r="B22" s="58" t="s">
        <v>53</v>
      </c>
      <c r="C22" s="64"/>
      <c r="D22" s="59"/>
      <c r="E22" s="59"/>
      <c r="F22" s="59"/>
      <c r="G22" s="59"/>
      <c r="H22" s="59"/>
      <c r="I22" s="59"/>
      <c r="J22" s="59"/>
      <c r="K22" s="59"/>
      <c r="L22" s="59"/>
    </row>
    <row r="23" spans="1:12" x14ac:dyDescent="0.25">
      <c r="A23" s="15"/>
      <c r="B23" s="20"/>
      <c r="C23" s="21" t="s">
        <v>35</v>
      </c>
      <c r="D23" s="24">
        <f>E23-365</f>
        <v>44928</v>
      </c>
      <c r="E23" s="24">
        <f>F23-365</f>
        <v>45293</v>
      </c>
      <c r="F23" s="23">
        <f>$D$14</f>
        <v>45658</v>
      </c>
      <c r="G23" s="10">
        <f>F23+365</f>
        <v>46023</v>
      </c>
      <c r="H23" s="10">
        <f>G23+365</f>
        <v>46388</v>
      </c>
      <c r="I23" s="10">
        <f t="shared" ref="I23:L24" si="0">H23+365</f>
        <v>46753</v>
      </c>
      <c r="J23" s="10">
        <f t="shared" si="0"/>
        <v>47118</v>
      </c>
      <c r="K23" s="10">
        <f t="shared" si="0"/>
        <v>47483</v>
      </c>
      <c r="L23" s="10">
        <f t="shared" si="0"/>
        <v>47848</v>
      </c>
    </row>
    <row r="24" spans="1:12" x14ac:dyDescent="0.25">
      <c r="A24" s="15"/>
      <c r="B24" s="20"/>
      <c r="C24" s="1" t="s">
        <v>42</v>
      </c>
      <c r="D24" s="8">
        <f>E24-365</f>
        <v>44928</v>
      </c>
      <c r="E24" s="8">
        <f>F24-365</f>
        <v>45293</v>
      </c>
      <c r="F24" s="8">
        <f>$D$14</f>
        <v>45658</v>
      </c>
      <c r="G24" s="9">
        <f>F24+365</f>
        <v>46023</v>
      </c>
      <c r="H24" s="9">
        <f t="shared" ref="H24" si="1">G24+365</f>
        <v>46388</v>
      </c>
      <c r="I24" s="9">
        <f t="shared" si="0"/>
        <v>46753</v>
      </c>
      <c r="J24" s="9">
        <f t="shared" si="0"/>
        <v>47118</v>
      </c>
      <c r="K24" s="9">
        <f t="shared" si="0"/>
        <v>47483</v>
      </c>
      <c r="L24" s="9">
        <f t="shared" si="0"/>
        <v>47848</v>
      </c>
    </row>
    <row r="25" spans="1:12" x14ac:dyDescent="0.25">
      <c r="A25" s="12"/>
      <c r="B25" s="14"/>
    </row>
    <row r="26" spans="1:12" x14ac:dyDescent="0.25">
      <c r="A26" s="12"/>
      <c r="B26" s="14"/>
      <c r="C26" s="1" t="s">
        <v>5</v>
      </c>
      <c r="D26" s="65"/>
      <c r="E26" s="65"/>
      <c r="F26" s="65"/>
      <c r="G26" s="65"/>
      <c r="H26" s="65"/>
      <c r="I26" s="65"/>
      <c r="J26" s="65"/>
      <c r="K26" s="65"/>
      <c r="L26" s="65"/>
    </row>
    <row r="27" spans="1:12" x14ac:dyDescent="0.25">
      <c r="A27" s="12"/>
      <c r="B27" s="14"/>
      <c r="C27" s="1" t="s">
        <v>6</v>
      </c>
      <c r="D27" s="65"/>
      <c r="E27" s="65"/>
      <c r="F27" s="65"/>
      <c r="G27" s="65"/>
      <c r="H27" s="65"/>
      <c r="I27" s="65"/>
      <c r="J27" s="65"/>
      <c r="K27" s="65"/>
      <c r="L27" s="65"/>
    </row>
    <row r="28" spans="1:12" x14ac:dyDescent="0.25">
      <c r="A28" s="12"/>
      <c r="B28" s="14"/>
      <c r="C28" s="1" t="s">
        <v>103</v>
      </c>
      <c r="D28" s="65"/>
      <c r="E28" s="65"/>
      <c r="F28" s="65"/>
      <c r="G28" s="65"/>
      <c r="H28" s="65"/>
      <c r="I28" s="65"/>
      <c r="J28" s="65"/>
      <c r="K28" s="65"/>
      <c r="L28" s="65"/>
    </row>
    <row r="29" spans="1:12" x14ac:dyDescent="0.25">
      <c r="A29" s="12"/>
      <c r="B29" s="14"/>
      <c r="C29" s="1" t="s">
        <v>104</v>
      </c>
      <c r="D29" s="65"/>
      <c r="E29" s="65"/>
      <c r="F29" s="65"/>
      <c r="G29" s="65"/>
      <c r="H29" s="65"/>
      <c r="I29" s="65"/>
      <c r="J29" s="65"/>
      <c r="K29" s="65"/>
      <c r="L29" s="65"/>
    </row>
    <row r="30" spans="1:12" x14ac:dyDescent="0.25">
      <c r="A30" s="12"/>
      <c r="B30" s="14"/>
      <c r="C30" s="1" t="s">
        <v>117</v>
      </c>
      <c r="D30" s="65"/>
      <c r="E30" s="65"/>
      <c r="F30" s="65"/>
      <c r="G30" s="65"/>
      <c r="H30" s="65"/>
      <c r="I30" s="65"/>
      <c r="J30" s="65"/>
      <c r="K30" s="65"/>
      <c r="L30" s="65"/>
    </row>
    <row r="31" spans="1:12" x14ac:dyDescent="0.25">
      <c r="A31" s="12"/>
      <c r="B31" s="14"/>
      <c r="C31" s="1" t="s">
        <v>177</v>
      </c>
      <c r="D31" s="65"/>
      <c r="E31" s="65"/>
      <c r="F31" s="65"/>
      <c r="G31" s="65"/>
      <c r="H31" s="65"/>
      <c r="I31" s="65"/>
      <c r="J31" s="65"/>
      <c r="K31" s="65"/>
      <c r="L31" s="65"/>
    </row>
    <row r="32" spans="1:12" x14ac:dyDescent="0.25">
      <c r="A32" s="12"/>
      <c r="B32" s="14"/>
      <c r="D32" s="66"/>
      <c r="E32" s="66"/>
      <c r="F32" s="66"/>
      <c r="G32" s="66"/>
      <c r="H32" s="66"/>
      <c r="I32" s="66"/>
      <c r="J32" s="66"/>
      <c r="K32" s="66"/>
      <c r="L32" s="66"/>
    </row>
    <row r="33" spans="1:12" x14ac:dyDescent="0.25">
      <c r="A33" s="12"/>
      <c r="B33" s="14"/>
      <c r="C33" s="1" t="s">
        <v>178</v>
      </c>
      <c r="D33" s="67"/>
      <c r="E33" s="66"/>
      <c r="F33" s="66"/>
      <c r="G33" s="66"/>
      <c r="H33" s="66"/>
      <c r="I33" s="66"/>
      <c r="J33" s="66"/>
      <c r="K33" s="66"/>
      <c r="L33" s="66"/>
    </row>
    <row r="34" spans="1:12" x14ac:dyDescent="0.25">
      <c r="A34" s="12"/>
      <c r="B34" s="14"/>
      <c r="C34" s="1" t="s">
        <v>179</v>
      </c>
      <c r="D34" s="33"/>
    </row>
    <row r="35" spans="1:12" x14ac:dyDescent="0.25">
      <c r="A35" s="12"/>
      <c r="B35" s="14"/>
      <c r="E35" s="33"/>
    </row>
    <row r="36" spans="1:12" x14ac:dyDescent="0.25">
      <c r="A36" s="57" t="s">
        <v>33</v>
      </c>
      <c r="B36" s="58" t="s">
        <v>180</v>
      </c>
      <c r="C36" s="64"/>
    </row>
    <row r="37" spans="1:12" x14ac:dyDescent="0.25">
      <c r="A37" s="12"/>
      <c r="B37" s="14"/>
      <c r="C37" s="1" t="s">
        <v>35</v>
      </c>
      <c r="D37" s="24">
        <f>E37-365</f>
        <v>44928</v>
      </c>
      <c r="E37" s="24">
        <f>F37-365</f>
        <v>45293</v>
      </c>
      <c r="F37" s="24">
        <f>$D$14</f>
        <v>45658</v>
      </c>
      <c r="G37" s="68">
        <f>F37+365</f>
        <v>46023</v>
      </c>
      <c r="H37" s="68">
        <f>G37+365</f>
        <v>46388</v>
      </c>
      <c r="I37" s="68">
        <f t="shared" ref="I37:L38" si="2">H37+365</f>
        <v>46753</v>
      </c>
      <c r="J37" s="68">
        <f t="shared" si="2"/>
        <v>47118</v>
      </c>
      <c r="K37" s="68">
        <f t="shared" si="2"/>
        <v>47483</v>
      </c>
      <c r="L37" s="68">
        <f t="shared" si="2"/>
        <v>47848</v>
      </c>
    </row>
    <row r="38" spans="1:12" x14ac:dyDescent="0.25">
      <c r="A38" s="12"/>
      <c r="B38" s="14"/>
      <c r="C38" s="1" t="s">
        <v>42</v>
      </c>
      <c r="D38" s="8">
        <f>E38-365</f>
        <v>44928</v>
      </c>
      <c r="E38" s="8">
        <f>F38-365</f>
        <v>45293</v>
      </c>
      <c r="F38" s="8">
        <f>$D$14</f>
        <v>45658</v>
      </c>
      <c r="G38" s="9">
        <f>F38+365</f>
        <v>46023</v>
      </c>
      <c r="H38" s="9">
        <f t="shared" ref="H38" si="3">G38+365</f>
        <v>46388</v>
      </c>
      <c r="I38" s="9">
        <f t="shared" si="2"/>
        <v>46753</v>
      </c>
      <c r="J38" s="9">
        <f t="shared" si="2"/>
        <v>47118</v>
      </c>
      <c r="K38" s="9">
        <f t="shared" si="2"/>
        <v>47483</v>
      </c>
      <c r="L38" s="9">
        <f t="shared" si="2"/>
        <v>47848</v>
      </c>
    </row>
    <row r="39" spans="1:12" x14ac:dyDescent="0.25">
      <c r="A39" s="12"/>
      <c r="B39" s="14"/>
      <c r="D39" s="69"/>
      <c r="E39" s="69"/>
      <c r="F39" s="69"/>
      <c r="G39" s="69"/>
      <c r="H39" s="69"/>
      <c r="I39" s="69"/>
      <c r="J39" s="69"/>
      <c r="K39" s="69"/>
      <c r="L39" s="69"/>
    </row>
    <row r="40" spans="1:12" x14ac:dyDescent="0.25">
      <c r="A40" s="12"/>
      <c r="B40" s="14"/>
      <c r="C40" s="1" t="s">
        <v>181</v>
      </c>
      <c r="D40" s="69"/>
      <c r="E40" s="69"/>
      <c r="F40" s="69"/>
      <c r="G40" s="69"/>
      <c r="H40" s="69"/>
      <c r="I40" s="69"/>
      <c r="J40" s="69"/>
      <c r="K40" s="69"/>
      <c r="L40" s="69"/>
    </row>
    <row r="41" spans="1:12" x14ac:dyDescent="0.25">
      <c r="A41" s="12"/>
      <c r="B41" s="14"/>
      <c r="C41" s="1" t="s">
        <v>182</v>
      </c>
      <c r="D41" s="69"/>
      <c r="E41" s="69"/>
      <c r="F41" s="69"/>
      <c r="G41" s="69"/>
      <c r="H41" s="69"/>
      <c r="I41" s="69"/>
      <c r="J41" s="69"/>
      <c r="K41" s="69"/>
      <c r="L41" s="69"/>
    </row>
    <row r="42" spans="1:12" x14ac:dyDescent="0.25">
      <c r="A42" s="12"/>
      <c r="B42" s="14"/>
      <c r="C42" s="1" t="s">
        <v>2</v>
      </c>
      <c r="D42" s="69"/>
      <c r="E42" s="69"/>
      <c r="F42" s="69"/>
      <c r="G42" s="69"/>
      <c r="H42" s="69"/>
      <c r="I42" s="69"/>
      <c r="J42" s="69"/>
      <c r="K42" s="69"/>
      <c r="L42" s="69"/>
    </row>
    <row r="43" spans="1:12" x14ac:dyDescent="0.25">
      <c r="A43" s="12"/>
      <c r="B43" s="14"/>
      <c r="C43" s="1" t="s">
        <v>183</v>
      </c>
      <c r="D43" s="69"/>
      <c r="E43" s="69"/>
      <c r="F43" s="70"/>
      <c r="G43" s="70"/>
      <c r="H43" s="70"/>
      <c r="I43" s="70"/>
      <c r="J43" s="70"/>
      <c r="K43" s="70"/>
      <c r="L43" s="70"/>
    </row>
    <row r="44" spans="1:12" x14ac:dyDescent="0.25">
      <c r="A44" s="12"/>
      <c r="B44" s="14"/>
      <c r="D44" s="69"/>
      <c r="E44" s="69"/>
      <c r="F44" s="69"/>
      <c r="G44" s="69"/>
      <c r="H44" s="69"/>
      <c r="I44" s="69"/>
      <c r="J44" s="69"/>
      <c r="K44" s="69"/>
      <c r="L44" s="69"/>
    </row>
    <row r="45" spans="1:12" x14ac:dyDescent="0.25">
      <c r="A45" s="12"/>
      <c r="B45" s="14"/>
      <c r="C45" s="1" t="s">
        <v>46</v>
      </c>
      <c r="D45" s="70"/>
      <c r="E45" s="70"/>
      <c r="F45" s="70"/>
      <c r="G45" s="70"/>
      <c r="H45" s="70"/>
      <c r="I45" s="70"/>
      <c r="J45" s="70"/>
      <c r="K45" s="70"/>
      <c r="L45" s="70"/>
    </row>
    <row r="46" spans="1:12" x14ac:dyDescent="0.25">
      <c r="A46" s="12"/>
      <c r="B46" s="14"/>
      <c r="C46" s="1" t="s">
        <v>184</v>
      </c>
      <c r="D46" s="69"/>
      <c r="E46" s="69"/>
      <c r="F46" s="69"/>
      <c r="G46" s="69"/>
      <c r="H46" s="69"/>
      <c r="I46" s="69"/>
      <c r="J46" s="69"/>
      <c r="K46" s="69"/>
      <c r="L46" s="69"/>
    </row>
    <row r="47" spans="1:12" x14ac:dyDescent="0.25">
      <c r="A47" s="12"/>
      <c r="B47" s="14"/>
      <c r="C47" s="1" t="s">
        <v>3</v>
      </c>
      <c r="D47" s="70"/>
      <c r="E47" s="70"/>
      <c r="F47" s="70"/>
      <c r="G47" s="70"/>
      <c r="H47" s="70"/>
      <c r="I47" s="70"/>
      <c r="J47" s="70"/>
      <c r="K47" s="70"/>
      <c r="L47" s="70"/>
    </row>
    <row r="48" spans="1:12" x14ac:dyDescent="0.25">
      <c r="A48" s="12"/>
      <c r="B48" s="14"/>
      <c r="C48" s="71" t="s">
        <v>185</v>
      </c>
      <c r="D48" s="72"/>
      <c r="E48" s="72"/>
      <c r="F48" s="72"/>
      <c r="G48" s="72"/>
      <c r="H48" s="72"/>
      <c r="I48" s="72"/>
      <c r="J48" s="72"/>
      <c r="K48" s="72"/>
      <c r="L48" s="72"/>
    </row>
    <row r="49" spans="1:13" x14ac:dyDescent="0.25">
      <c r="A49" s="12"/>
      <c r="B49" s="14"/>
      <c r="D49" s="69"/>
      <c r="E49" s="69"/>
      <c r="F49" s="69"/>
      <c r="G49" s="69"/>
      <c r="H49" s="69"/>
      <c r="I49" s="69"/>
      <c r="J49" s="69"/>
      <c r="K49" s="69"/>
      <c r="L49" s="69"/>
    </row>
    <row r="50" spans="1:13" x14ac:dyDescent="0.25">
      <c r="A50" s="12"/>
      <c r="B50" s="14"/>
      <c r="C50" s="17" t="str">
        <f>"FCF(U) on " &amp;TEXT(D15, "tt.MM.jjjj") &amp; " - PV"</f>
        <v>FCF(U) on 01.01.2025 - PV</v>
      </c>
      <c r="D50" s="69"/>
      <c r="E50" s="69"/>
      <c r="F50" s="69"/>
      <c r="G50" s="72"/>
      <c r="H50" s="72"/>
      <c r="I50" s="72"/>
      <c r="J50" s="72"/>
      <c r="K50" s="72"/>
      <c r="L50" s="72"/>
    </row>
    <row r="51" spans="1:13" x14ac:dyDescent="0.25">
      <c r="A51" s="12"/>
      <c r="B51" s="14"/>
      <c r="D51" s="69"/>
      <c r="E51" s="69"/>
      <c r="F51" s="69"/>
      <c r="G51" s="69"/>
      <c r="H51" s="69"/>
      <c r="I51" s="69"/>
      <c r="J51" s="69"/>
      <c r="K51" s="69"/>
      <c r="L51" s="69"/>
    </row>
    <row r="52" spans="1:13" x14ac:dyDescent="0.25">
      <c r="A52" s="57" t="s">
        <v>52</v>
      </c>
      <c r="B52" s="58" t="s">
        <v>186</v>
      </c>
      <c r="C52" s="64"/>
      <c r="D52" s="69"/>
      <c r="E52" s="69"/>
      <c r="F52" s="69"/>
      <c r="G52" s="69"/>
      <c r="H52" s="69"/>
      <c r="I52" s="69"/>
      <c r="J52" s="69"/>
      <c r="K52" s="69"/>
      <c r="L52" s="69"/>
    </row>
    <row r="53" spans="1:13" x14ac:dyDescent="0.25">
      <c r="A53" s="12"/>
      <c r="B53" s="14"/>
      <c r="C53" s="17" t="s">
        <v>187</v>
      </c>
      <c r="D53" s="69"/>
      <c r="E53" s="69"/>
      <c r="F53" s="72" t="s">
        <v>188</v>
      </c>
      <c r="G53" s="69"/>
      <c r="H53" s="69"/>
      <c r="I53" s="69"/>
      <c r="J53" s="69"/>
      <c r="K53" s="72" t="s">
        <v>189</v>
      </c>
      <c r="L53" s="69"/>
    </row>
    <row r="54" spans="1:13" x14ac:dyDescent="0.25">
      <c r="A54" s="12"/>
      <c r="B54" s="14"/>
      <c r="C54" s="1" t="s">
        <v>190</v>
      </c>
      <c r="D54" s="73"/>
      <c r="E54" s="69"/>
      <c r="F54" s="69" t="s">
        <v>191</v>
      </c>
      <c r="G54" s="69"/>
      <c r="H54" s="69"/>
      <c r="I54" s="74"/>
      <c r="J54" s="69"/>
      <c r="K54" s="1" t="str">
        <f>C101</f>
        <v>Debt service shortage</v>
      </c>
      <c r="L54" s="69"/>
      <c r="M54" s="75"/>
    </row>
    <row r="55" spans="1:13" x14ac:dyDescent="0.25">
      <c r="A55" s="12"/>
      <c r="B55" s="14"/>
      <c r="C55" s="1" t="str">
        <f>"Terminal value in "&amp;TEXT($L$37, "jjjj")</f>
        <v>Terminal value in 2030</v>
      </c>
      <c r="D55" s="69"/>
      <c r="E55" s="69"/>
      <c r="F55" s="1" t="str">
        <f>"Terminal value in "&amp;TEXT($L$37, "jjjj")</f>
        <v>Terminal value in 2030</v>
      </c>
      <c r="G55" s="69"/>
      <c r="H55" s="69"/>
      <c r="I55" s="69"/>
      <c r="J55" s="69"/>
      <c r="K55" s="1" t="str">
        <f t="shared" ref="K55:K57" si="4">C102</f>
        <v>TV - Liquidation in 2030</v>
      </c>
      <c r="L55" s="69"/>
      <c r="M55" s="75"/>
    </row>
    <row r="56" spans="1:13" x14ac:dyDescent="0.25">
      <c r="A56" s="12"/>
      <c r="B56" s="14"/>
      <c r="C56" s="1" t="str">
        <f>"Terminal value in "&amp;TEXT($D$15, "jjjj") &amp;" - PV"</f>
        <v>Terminal value in 2025 - PV</v>
      </c>
      <c r="D56" s="69"/>
      <c r="E56" s="69"/>
      <c r="F56" s="1" t="str">
        <f>"Terminal value in "&amp;TEXT($D$15, "jjjj") &amp;" - PV"</f>
        <v>Terminal value in 2025 - PV</v>
      </c>
      <c r="G56" s="69"/>
      <c r="H56" s="69"/>
      <c r="I56" s="69"/>
      <c r="J56" s="69"/>
      <c r="K56" s="1" t="str">
        <f t="shared" si="4"/>
        <v>TV - Liquidation in 2025</v>
      </c>
      <c r="L56" s="69"/>
      <c r="M56" s="75"/>
    </row>
    <row r="57" spans="1:13" x14ac:dyDescent="0.25">
      <c r="A57" s="12"/>
      <c r="B57" s="14" t="s">
        <v>192</v>
      </c>
      <c r="C57" s="71" t="s">
        <v>192</v>
      </c>
      <c r="D57" s="72"/>
      <c r="E57" s="69"/>
      <c r="F57" s="76" t="s">
        <v>192</v>
      </c>
      <c r="G57" s="77"/>
      <c r="H57" s="69"/>
      <c r="I57" s="78"/>
      <c r="J57" s="79"/>
      <c r="K57" s="80" t="str">
        <f t="shared" si="4"/>
        <v>Enterprise value</v>
      </c>
      <c r="L57" s="77"/>
      <c r="M57" s="81"/>
    </row>
    <row r="58" spans="1:13" x14ac:dyDescent="0.25">
      <c r="A58" s="12"/>
      <c r="B58" s="14"/>
      <c r="C58" s="1" t="s">
        <v>193</v>
      </c>
      <c r="D58" s="69"/>
      <c r="E58" s="69"/>
      <c r="F58" s="1" t="s">
        <v>193</v>
      </c>
      <c r="G58" s="69"/>
      <c r="H58" s="69"/>
      <c r="I58" s="69"/>
      <c r="J58" s="69"/>
      <c r="K58" s="1" t="s">
        <v>193</v>
      </c>
      <c r="L58" s="69"/>
      <c r="M58" s="69"/>
    </row>
    <row r="59" spans="1:13" x14ac:dyDescent="0.25">
      <c r="A59" s="12"/>
      <c r="B59" s="14" t="s">
        <v>194</v>
      </c>
      <c r="C59" s="82" t="s">
        <v>194</v>
      </c>
      <c r="D59" s="72"/>
      <c r="E59" s="69"/>
      <c r="F59" s="83" t="s">
        <v>194</v>
      </c>
      <c r="G59" s="77"/>
      <c r="H59" s="69"/>
      <c r="I59" s="72"/>
      <c r="J59" s="69"/>
      <c r="K59" s="83" t="s">
        <v>194</v>
      </c>
      <c r="L59" s="77"/>
      <c r="M59" s="72"/>
    </row>
    <row r="60" spans="1:13" x14ac:dyDescent="0.25">
      <c r="A60" s="12"/>
      <c r="B60" s="14"/>
      <c r="C60" s="1" t="s">
        <v>195</v>
      </c>
      <c r="D60" s="69"/>
      <c r="F60" s="1" t="s">
        <v>195</v>
      </c>
      <c r="G60" s="69"/>
      <c r="K60" s="1" t="s">
        <v>195</v>
      </c>
      <c r="L60" s="69"/>
    </row>
    <row r="61" spans="1:13" x14ac:dyDescent="0.25">
      <c r="A61" s="12"/>
      <c r="B61" s="14"/>
      <c r="C61" s="82" t="s">
        <v>196</v>
      </c>
      <c r="D61" s="72"/>
      <c r="F61" s="83" t="s">
        <v>196</v>
      </c>
      <c r="G61" s="77"/>
      <c r="I61" s="17"/>
      <c r="K61" s="83" t="s">
        <v>196</v>
      </c>
      <c r="L61" s="77"/>
      <c r="M61" s="17"/>
    </row>
    <row r="62" spans="1:13" x14ac:dyDescent="0.25">
      <c r="A62" s="12"/>
      <c r="B62" s="14"/>
    </row>
    <row r="63" spans="1:13" x14ac:dyDescent="0.25">
      <c r="A63" s="12"/>
      <c r="B63" s="14"/>
    </row>
    <row r="64" spans="1:13" x14ac:dyDescent="0.25">
      <c r="A64" s="12"/>
      <c r="B64" s="14"/>
    </row>
    <row r="65" spans="1:6" x14ac:dyDescent="0.25">
      <c r="A65" s="12"/>
      <c r="B65" s="14"/>
    </row>
    <row r="66" spans="1:6" x14ac:dyDescent="0.25">
      <c r="A66" s="12"/>
      <c r="B66" s="14"/>
    </row>
    <row r="67" spans="1:6" x14ac:dyDescent="0.25">
      <c r="A67" s="12"/>
      <c r="B67" s="14"/>
    </row>
    <row r="68" spans="1:6" x14ac:dyDescent="0.25">
      <c r="A68" s="12"/>
      <c r="B68" s="14"/>
    </row>
    <row r="69" spans="1:6" x14ac:dyDescent="0.25">
      <c r="A69" s="12"/>
      <c r="B69" s="14"/>
    </row>
    <row r="70" spans="1:6" x14ac:dyDescent="0.25">
      <c r="A70" s="12"/>
      <c r="B70" s="14"/>
    </row>
    <row r="71" spans="1:6" x14ac:dyDescent="0.25">
      <c r="A71" s="12"/>
      <c r="B71" s="14"/>
    </row>
    <row r="72" spans="1:6" x14ac:dyDescent="0.25">
      <c r="A72" s="12"/>
      <c r="B72" s="14"/>
    </row>
    <row r="73" spans="1:6" x14ac:dyDescent="0.25">
      <c r="A73" s="12"/>
      <c r="B73" s="14"/>
    </row>
    <row r="74" spans="1:6" x14ac:dyDescent="0.25">
      <c r="A74" s="12"/>
      <c r="B74" s="14" t="s">
        <v>197</v>
      </c>
      <c r="C74" s="84" t="s">
        <v>197</v>
      </c>
    </row>
    <row r="75" spans="1:6" x14ac:dyDescent="0.25">
      <c r="A75" s="12"/>
      <c r="B75" s="14"/>
      <c r="C75" s="17" t="str">
        <f>"Assets in " &amp;TEXT(L37, "jjjj") &amp;" for liquidation"</f>
        <v>Assets in 2030 for liquidation</v>
      </c>
      <c r="D75" s="1" t="s">
        <v>198</v>
      </c>
      <c r="E75" s="1" t="s">
        <v>199</v>
      </c>
      <c r="F75" s="1" t="s">
        <v>200</v>
      </c>
    </row>
    <row r="76" spans="1:6" x14ac:dyDescent="0.25">
      <c r="A76" s="12"/>
      <c r="B76" s="14"/>
      <c r="C76" s="1" t="s">
        <v>201</v>
      </c>
      <c r="D76" s="70"/>
      <c r="E76" s="73"/>
      <c r="F76" s="69"/>
    </row>
    <row r="77" spans="1:6" x14ac:dyDescent="0.25">
      <c r="A77" s="12"/>
      <c r="B77" s="14"/>
      <c r="C77" s="1" t="s">
        <v>72</v>
      </c>
      <c r="D77" s="70"/>
      <c r="E77" s="73"/>
      <c r="F77" s="69"/>
    </row>
    <row r="78" spans="1:6" x14ac:dyDescent="0.25">
      <c r="A78" s="12"/>
      <c r="B78" s="14"/>
      <c r="C78" s="1" t="s">
        <v>7</v>
      </c>
      <c r="D78" s="70"/>
      <c r="E78" s="73"/>
      <c r="F78" s="69"/>
    </row>
    <row r="79" spans="1:6" x14ac:dyDescent="0.25">
      <c r="A79" s="12"/>
      <c r="B79" s="14"/>
      <c r="C79" s="1" t="s">
        <v>8</v>
      </c>
      <c r="D79" s="70"/>
      <c r="E79" s="73"/>
      <c r="F79" s="69"/>
    </row>
    <row r="80" spans="1:6" x14ac:dyDescent="0.25">
      <c r="A80" s="12"/>
      <c r="B80" s="14"/>
      <c r="C80" s="1" t="s">
        <v>202</v>
      </c>
      <c r="D80" s="70"/>
      <c r="E80" s="73"/>
      <c r="F80" s="69"/>
    </row>
    <row r="81" spans="1:6" x14ac:dyDescent="0.25">
      <c r="A81" s="12"/>
      <c r="B81" s="14"/>
      <c r="C81" s="1" t="s">
        <v>73</v>
      </c>
      <c r="D81" s="70"/>
      <c r="E81" s="73"/>
      <c r="F81" s="69"/>
    </row>
    <row r="82" spans="1:6" x14ac:dyDescent="0.25">
      <c r="A82" s="12"/>
      <c r="B82" s="14"/>
      <c r="C82" s="1" t="s">
        <v>203</v>
      </c>
      <c r="D82" s="70"/>
      <c r="E82" s="73"/>
      <c r="F82" s="69"/>
    </row>
    <row r="83" spans="1:6" x14ac:dyDescent="0.25">
      <c r="A83" s="12"/>
      <c r="B83" s="14"/>
      <c r="C83" s="1" t="s">
        <v>68</v>
      </c>
      <c r="D83" s="70"/>
      <c r="E83" s="73"/>
      <c r="F83" s="69"/>
    </row>
    <row r="84" spans="1:6" x14ac:dyDescent="0.25">
      <c r="A84" s="12"/>
      <c r="B84" s="14"/>
      <c r="C84" s="1" t="s">
        <v>76</v>
      </c>
      <c r="D84" s="70"/>
      <c r="E84" s="73"/>
      <c r="F84" s="69"/>
    </row>
    <row r="85" spans="1:6" x14ac:dyDescent="0.25">
      <c r="A85" s="12"/>
      <c r="B85" s="14"/>
      <c r="C85" s="1" t="s">
        <v>75</v>
      </c>
      <c r="D85" s="70"/>
      <c r="E85" s="73"/>
      <c r="F85" s="69"/>
    </row>
    <row r="86" spans="1:6" x14ac:dyDescent="0.25">
      <c r="A86" s="12"/>
      <c r="B86" s="14"/>
      <c r="C86" s="1" t="s">
        <v>69</v>
      </c>
      <c r="D86" s="70"/>
      <c r="E86" s="73"/>
      <c r="F86" s="69"/>
    </row>
    <row r="87" spans="1:6" x14ac:dyDescent="0.25">
      <c r="A87" s="12"/>
      <c r="B87" s="14"/>
      <c r="D87" s="70"/>
      <c r="F87" s="69"/>
    </row>
    <row r="88" spans="1:6" x14ac:dyDescent="0.25">
      <c r="A88" s="12"/>
      <c r="B88" s="14"/>
      <c r="C88" s="84" t="str">
        <f>"Liabilities in " &amp;TEXT(L37, "jjjj") &amp;" for liquidation"</f>
        <v>Liabilities in 2030 for liquidation</v>
      </c>
      <c r="D88" s="70"/>
      <c r="F88" s="69"/>
    </row>
    <row r="89" spans="1:6" x14ac:dyDescent="0.25">
      <c r="A89" s="12"/>
      <c r="B89" s="14"/>
      <c r="C89" s="1" t="s">
        <v>204</v>
      </c>
      <c r="D89" s="70"/>
      <c r="E89" s="73"/>
      <c r="F89" s="69"/>
    </row>
    <row r="90" spans="1:6" x14ac:dyDescent="0.25">
      <c r="A90" s="12"/>
      <c r="B90" s="14"/>
      <c r="C90" s="1" t="s">
        <v>158</v>
      </c>
      <c r="D90" s="70"/>
      <c r="E90" s="73"/>
      <c r="F90" s="69"/>
    </row>
    <row r="91" spans="1:6" x14ac:dyDescent="0.25">
      <c r="A91" s="12"/>
      <c r="B91" s="14"/>
      <c r="C91" s="1" t="s">
        <v>11</v>
      </c>
      <c r="D91" s="70"/>
      <c r="E91" s="73"/>
      <c r="F91" s="69"/>
    </row>
    <row r="92" spans="1:6" x14ac:dyDescent="0.25">
      <c r="A92" s="12"/>
      <c r="B92" s="14"/>
      <c r="C92" s="1" t="s">
        <v>83</v>
      </c>
      <c r="D92" s="70"/>
      <c r="E92" s="73"/>
      <c r="F92" s="69"/>
    </row>
    <row r="93" spans="1:6" x14ac:dyDescent="0.25">
      <c r="A93" s="12"/>
      <c r="B93" s="14"/>
      <c r="C93" s="1" t="s">
        <v>157</v>
      </c>
      <c r="D93" s="70"/>
      <c r="E93" s="73"/>
      <c r="F93" s="69"/>
    </row>
    <row r="94" spans="1:6" x14ac:dyDescent="0.25">
      <c r="A94" s="12"/>
      <c r="B94" s="14"/>
      <c r="C94" s="1" t="s">
        <v>159</v>
      </c>
      <c r="D94" s="70"/>
      <c r="E94" s="73"/>
      <c r="F94" s="69"/>
    </row>
    <row r="95" spans="1:6" ht="14.4" x14ac:dyDescent="0.3">
      <c r="A95" s="12"/>
      <c r="B95" s="14"/>
      <c r="C95" s="85" t="s">
        <v>80</v>
      </c>
      <c r="D95" s="70"/>
      <c r="E95" s="73"/>
      <c r="F95" s="69"/>
    </row>
    <row r="96" spans="1:6" ht="14.4" x14ac:dyDescent="0.3">
      <c r="A96" s="12"/>
      <c r="B96" s="14"/>
      <c r="C96" s="85" t="s">
        <v>205</v>
      </c>
      <c r="D96" s="69"/>
      <c r="E96" s="73"/>
      <c r="F96" s="69"/>
    </row>
    <row r="97" spans="1:9" x14ac:dyDescent="0.25">
      <c r="A97" s="12"/>
      <c r="B97" s="14"/>
      <c r="C97" s="1" t="s">
        <v>206</v>
      </c>
      <c r="D97" s="70"/>
      <c r="E97" s="33"/>
      <c r="F97" s="69"/>
      <c r="I97" s="70"/>
    </row>
    <row r="98" spans="1:9" x14ac:dyDescent="0.25">
      <c r="A98" s="12"/>
      <c r="B98" s="14"/>
      <c r="D98" s="70"/>
    </row>
    <row r="99" spans="1:9" x14ac:dyDescent="0.25">
      <c r="A99" s="12"/>
      <c r="B99" s="14"/>
      <c r="C99" s="1" t="s">
        <v>207</v>
      </c>
      <c r="E99" s="73"/>
      <c r="F99" s="69"/>
    </row>
    <row r="100" spans="1:9" x14ac:dyDescent="0.25">
      <c r="A100" s="12"/>
      <c r="B100" s="14"/>
      <c r="C100" s="1" t="s">
        <v>208</v>
      </c>
      <c r="F100" s="75"/>
    </row>
    <row r="101" spans="1:9" x14ac:dyDescent="0.25">
      <c r="A101" s="12"/>
      <c r="B101" s="14"/>
      <c r="C101" s="1" t="s">
        <v>209</v>
      </c>
      <c r="F101" s="75"/>
    </row>
    <row r="102" spans="1:9" x14ac:dyDescent="0.25">
      <c r="A102" s="12"/>
      <c r="B102" s="14"/>
      <c r="C102" s="21" t="str">
        <f>"TV - Liquidation in "&amp;TEXT(L37, "jjjj")</f>
        <v>TV - Liquidation in 2030</v>
      </c>
      <c r="F102" s="75"/>
    </row>
    <row r="103" spans="1:9" x14ac:dyDescent="0.25">
      <c r="A103" s="12"/>
      <c r="B103" s="14"/>
      <c r="C103" s="21" t="str">
        <f>"TV - Liquidation in "&amp;TEXT(D15, "jjjj")</f>
        <v>TV - Liquidation in 2025</v>
      </c>
      <c r="F103" s="75"/>
    </row>
    <row r="104" spans="1:9" x14ac:dyDescent="0.25">
      <c r="A104" s="12"/>
      <c r="B104" s="14"/>
      <c r="C104" s="76" t="s">
        <v>192</v>
      </c>
      <c r="F104" s="81"/>
    </row>
    <row r="105" spans="1:9" x14ac:dyDescent="0.25">
      <c r="A105" s="12"/>
      <c r="B105" s="14"/>
      <c r="C105" s="72"/>
      <c r="F105" s="81"/>
    </row>
    <row r="106" spans="1:9" x14ac:dyDescent="0.25">
      <c r="A106" s="12"/>
      <c r="B106" s="14"/>
    </row>
    <row r="107" spans="1:9" x14ac:dyDescent="0.25">
      <c r="A107" s="12"/>
      <c r="B107" s="14" t="s">
        <v>193</v>
      </c>
      <c r="C107" s="84" t="s">
        <v>193</v>
      </c>
    </row>
    <row r="108" spans="1:9" x14ac:dyDescent="0.25">
      <c r="A108" s="12"/>
      <c r="B108" s="14"/>
      <c r="C108" s="1" t="s">
        <v>210</v>
      </c>
      <c r="D108" s="70"/>
    </row>
    <row r="109" spans="1:9" x14ac:dyDescent="0.25">
      <c r="A109" s="12"/>
      <c r="B109" s="14"/>
      <c r="C109" s="1" t="s">
        <v>211</v>
      </c>
      <c r="D109" s="69"/>
    </row>
    <row r="110" spans="1:9" x14ac:dyDescent="0.25">
      <c r="A110" s="12"/>
      <c r="B110" s="14"/>
      <c r="C110" s="1" t="s">
        <v>212</v>
      </c>
      <c r="D110" s="70"/>
    </row>
    <row r="111" spans="1:9" x14ac:dyDescent="0.25">
      <c r="A111" s="12"/>
      <c r="B111" s="14"/>
      <c r="C111" s="86" t="s">
        <v>213</v>
      </c>
      <c r="D111" s="70"/>
    </row>
    <row r="112" spans="1:9" x14ac:dyDescent="0.25">
      <c r="A112" s="12"/>
      <c r="B112" s="14"/>
      <c r="C112" s="17" t="s">
        <v>193</v>
      </c>
      <c r="D112" s="72"/>
    </row>
    <row r="113" spans="1:4" x14ac:dyDescent="0.25">
      <c r="A113" s="12"/>
      <c r="B113" s="14"/>
      <c r="D113" s="70"/>
    </row>
    <row r="114" spans="1:4" x14ac:dyDescent="0.25">
      <c r="A114" s="12"/>
      <c r="B114" s="14"/>
      <c r="D114" s="70"/>
    </row>
    <row r="115" spans="1:4" x14ac:dyDescent="0.25">
      <c r="A115" s="12"/>
      <c r="B115" s="14" t="s">
        <v>195</v>
      </c>
      <c r="C115" s="84" t="s">
        <v>195</v>
      </c>
    </row>
    <row r="116" spans="1:4" x14ac:dyDescent="0.25">
      <c r="A116" s="12"/>
      <c r="B116" s="14"/>
      <c r="C116" s="1" t="s">
        <v>214</v>
      </c>
    </row>
    <row r="117" spans="1:4" x14ac:dyDescent="0.25">
      <c r="A117" s="12"/>
      <c r="B117" s="14"/>
      <c r="C117" s="1" t="s">
        <v>215</v>
      </c>
    </row>
    <row r="118" spans="1:4" x14ac:dyDescent="0.25">
      <c r="A118" s="12"/>
      <c r="B118" s="14"/>
      <c r="C118" s="1" t="s">
        <v>216</v>
      </c>
    </row>
    <row r="119" spans="1:4" x14ac:dyDescent="0.25">
      <c r="A119" s="12"/>
      <c r="B119" s="14"/>
      <c r="C119" s="1" t="s">
        <v>211</v>
      </c>
    </row>
    <row r="120" spans="1:4" x14ac:dyDescent="0.25">
      <c r="A120" s="12"/>
      <c r="B120" s="14"/>
      <c r="C120" s="1" t="s">
        <v>217</v>
      </c>
    </row>
    <row r="121" spans="1:4" x14ac:dyDescent="0.25">
      <c r="A121" s="12"/>
      <c r="B121" s="14"/>
    </row>
    <row r="122" spans="1:4" x14ac:dyDescent="0.25">
      <c r="A122" s="12"/>
      <c r="B122" s="14"/>
    </row>
    <row r="123" spans="1:4" x14ac:dyDescent="0.25">
      <c r="A123" s="12"/>
      <c r="B123" s="14" t="s">
        <v>218</v>
      </c>
      <c r="C123" s="84" t="s">
        <v>179</v>
      </c>
    </row>
    <row r="124" spans="1:4" x14ac:dyDescent="0.25">
      <c r="A124" s="12"/>
      <c r="B124" s="14"/>
      <c r="C124" s="1" t="s">
        <v>219</v>
      </c>
      <c r="D124" s="65"/>
    </row>
    <row r="125" spans="1:4" x14ac:dyDescent="0.25">
      <c r="A125" s="12"/>
      <c r="B125" s="14"/>
      <c r="C125" s="1" t="s">
        <v>220</v>
      </c>
      <c r="D125" s="33"/>
    </row>
    <row r="126" spans="1:4" x14ac:dyDescent="0.25">
      <c r="A126" s="12"/>
      <c r="B126" s="14"/>
      <c r="C126" s="1" t="s">
        <v>221</v>
      </c>
      <c r="D126" s="87"/>
    </row>
    <row r="127" spans="1:4" x14ac:dyDescent="0.25">
      <c r="A127" s="12"/>
      <c r="B127" s="14"/>
      <c r="C127" s="1" t="s">
        <v>222</v>
      </c>
      <c r="D127" s="88"/>
    </row>
    <row r="128" spans="1:4" x14ac:dyDescent="0.25">
      <c r="A128" s="12"/>
      <c r="B128" s="14"/>
      <c r="C128" s="1" t="s">
        <v>223</v>
      </c>
      <c r="D128" s="89"/>
    </row>
    <row r="129" spans="1:5" x14ac:dyDescent="0.25">
      <c r="A129" s="12"/>
      <c r="B129" s="14"/>
      <c r="C129" s="1" t="s">
        <v>224</v>
      </c>
      <c r="D129" s="34"/>
    </row>
    <row r="130" spans="1:5" x14ac:dyDescent="0.25">
      <c r="A130" s="12"/>
      <c r="B130" s="14"/>
    </row>
    <row r="131" spans="1:5" x14ac:dyDescent="0.25">
      <c r="A131" s="12"/>
      <c r="B131" s="14"/>
      <c r="C131" s="1" t="s">
        <v>225</v>
      </c>
      <c r="D131" s="75"/>
      <c r="E131" s="33"/>
    </row>
    <row r="132" spans="1:5" x14ac:dyDescent="0.25">
      <c r="A132" s="12"/>
      <c r="B132" s="14"/>
      <c r="C132" s="1" t="s">
        <v>193</v>
      </c>
      <c r="D132" s="69"/>
      <c r="E132" s="33"/>
    </row>
    <row r="133" spans="1:5" x14ac:dyDescent="0.25">
      <c r="A133" s="12"/>
      <c r="B133" s="14"/>
    </row>
    <row r="134" spans="1:5" x14ac:dyDescent="0.25">
      <c r="A134" s="12"/>
      <c r="B134" s="14"/>
      <c r="C134" s="71" t="s">
        <v>179</v>
      </c>
      <c r="D134" s="90"/>
    </row>
    <row r="135" spans="1:5" x14ac:dyDescent="0.25">
      <c r="A135" s="12"/>
      <c r="B135" s="14"/>
    </row>
    <row r="136" spans="1:5" x14ac:dyDescent="0.25">
      <c r="A136" s="12"/>
      <c r="B136" s="14"/>
    </row>
    <row r="137" spans="1:5" x14ac:dyDescent="0.25">
      <c r="A137" s="12"/>
      <c r="B137" s="14"/>
    </row>
    <row r="138" spans="1:5" x14ac:dyDescent="0.25">
      <c r="A138" s="12"/>
      <c r="B138" s="14"/>
    </row>
    <row r="139" spans="1:5" x14ac:dyDescent="0.25">
      <c r="A139" s="12"/>
      <c r="B139" s="14"/>
    </row>
    <row r="140" spans="1:5" x14ac:dyDescent="0.25">
      <c r="A140" s="12"/>
      <c r="B140" s="14"/>
    </row>
    <row r="141" spans="1:5" x14ac:dyDescent="0.25">
      <c r="A141" s="12"/>
      <c r="B141" s="14"/>
    </row>
    <row r="142" spans="1:5" x14ac:dyDescent="0.25">
      <c r="A142" s="12"/>
      <c r="B142" s="14"/>
    </row>
    <row r="143" spans="1:5" x14ac:dyDescent="0.25">
      <c r="A143" s="12"/>
      <c r="B143" s="14"/>
    </row>
    <row r="144" spans="1:5" x14ac:dyDescent="0.25">
      <c r="A144" s="12"/>
      <c r="B144" s="14"/>
    </row>
    <row r="145" spans="1:2" x14ac:dyDescent="0.25">
      <c r="A145" s="12"/>
      <c r="B145" s="14"/>
    </row>
    <row r="146" spans="1:2" x14ac:dyDescent="0.25">
      <c r="A146" s="12"/>
      <c r="B146" s="14"/>
    </row>
    <row r="147" spans="1:2" x14ac:dyDescent="0.25">
      <c r="A147" s="12"/>
      <c r="B147" s="14"/>
    </row>
    <row r="148" spans="1:2" x14ac:dyDescent="0.25">
      <c r="A148" s="12"/>
      <c r="B148" s="14"/>
    </row>
    <row r="149" spans="1:2" x14ac:dyDescent="0.25">
      <c r="A149" s="12"/>
      <c r="B149" s="14"/>
    </row>
    <row r="150" spans="1:2" x14ac:dyDescent="0.25">
      <c r="A150" s="12"/>
      <c r="B150" s="14"/>
    </row>
    <row r="151" spans="1:2" x14ac:dyDescent="0.25">
      <c r="A151" s="12"/>
      <c r="B151" s="14"/>
    </row>
    <row r="152" spans="1:2" x14ac:dyDescent="0.25">
      <c r="A152" s="12"/>
      <c r="B152" s="14"/>
    </row>
    <row r="153" spans="1:2" x14ac:dyDescent="0.25">
      <c r="A153" s="12"/>
      <c r="B153" s="14"/>
    </row>
    <row r="154" spans="1:2" x14ac:dyDescent="0.25">
      <c r="A154" s="12"/>
      <c r="B154" s="14"/>
    </row>
    <row r="155" spans="1:2" x14ac:dyDescent="0.25">
      <c r="A155" s="12"/>
      <c r="B155" s="14"/>
    </row>
    <row r="156" spans="1:2" x14ac:dyDescent="0.25">
      <c r="A156" s="12"/>
      <c r="B156" s="14"/>
    </row>
    <row r="157" spans="1:2" x14ac:dyDescent="0.25">
      <c r="A157" s="12"/>
      <c r="B157" s="14"/>
    </row>
    <row r="158" spans="1:2" x14ac:dyDescent="0.25">
      <c r="A158" s="12"/>
      <c r="B158" s="14"/>
    </row>
    <row r="159" spans="1:2" x14ac:dyDescent="0.25">
      <c r="A159" s="12"/>
      <c r="B159" s="14"/>
    </row>
    <row r="160" spans="1:2" x14ac:dyDescent="0.25">
      <c r="A160" s="12"/>
      <c r="B160" s="14"/>
    </row>
    <row r="161" spans="1:2" x14ac:dyDescent="0.25">
      <c r="A161" s="12"/>
      <c r="B161" s="14"/>
    </row>
    <row r="162" spans="1:2" x14ac:dyDescent="0.25">
      <c r="A162" s="12"/>
      <c r="B162" s="14"/>
    </row>
    <row r="163" spans="1:2" x14ac:dyDescent="0.25">
      <c r="A163" s="12"/>
      <c r="B163" s="14"/>
    </row>
    <row r="164" spans="1:2" x14ac:dyDescent="0.25">
      <c r="A164" s="12"/>
      <c r="B164" s="14"/>
    </row>
    <row r="165" spans="1:2" x14ac:dyDescent="0.25">
      <c r="A165" s="12"/>
      <c r="B165" s="14"/>
    </row>
    <row r="166" spans="1:2" x14ac:dyDescent="0.25">
      <c r="A166" s="12"/>
      <c r="B166" s="14"/>
    </row>
    <row r="167" spans="1:2" x14ac:dyDescent="0.25">
      <c r="A167" s="12"/>
      <c r="B167" s="14"/>
    </row>
    <row r="168" spans="1:2" x14ac:dyDescent="0.25">
      <c r="A168" s="12"/>
      <c r="B168" s="14"/>
    </row>
    <row r="169" spans="1:2" x14ac:dyDescent="0.25">
      <c r="A169" s="12"/>
      <c r="B169" s="14"/>
    </row>
    <row r="170" spans="1:2" x14ac:dyDescent="0.25">
      <c r="A170" s="12"/>
      <c r="B170" s="14"/>
    </row>
    <row r="171" spans="1:2" x14ac:dyDescent="0.25">
      <c r="A171" s="12"/>
      <c r="B171" s="14"/>
    </row>
    <row r="172" spans="1:2" x14ac:dyDescent="0.25">
      <c r="A172" s="12"/>
      <c r="B172" s="14"/>
    </row>
    <row r="173" spans="1:2" x14ac:dyDescent="0.25">
      <c r="A173" s="12"/>
      <c r="B173" s="14"/>
    </row>
    <row r="174" spans="1:2" x14ac:dyDescent="0.25">
      <c r="A174" s="12"/>
      <c r="B174" s="14"/>
    </row>
    <row r="175" spans="1:2" x14ac:dyDescent="0.25">
      <c r="A175" s="12"/>
      <c r="B175" s="14"/>
    </row>
    <row r="176" spans="1:2" x14ac:dyDescent="0.25">
      <c r="A176" s="12"/>
      <c r="B176" s="14"/>
    </row>
    <row r="177" spans="1:2" x14ac:dyDescent="0.25">
      <c r="A177" s="12"/>
      <c r="B177" s="14"/>
    </row>
    <row r="178" spans="1:2" x14ac:dyDescent="0.25">
      <c r="A178" s="12"/>
      <c r="B178" s="14"/>
    </row>
    <row r="179" spans="1:2" x14ac:dyDescent="0.25">
      <c r="A179" s="12"/>
      <c r="B179" s="14"/>
    </row>
    <row r="180" spans="1:2" x14ac:dyDescent="0.25">
      <c r="A180" s="12"/>
      <c r="B180" s="14"/>
    </row>
    <row r="181" spans="1:2" x14ac:dyDescent="0.25">
      <c r="A181" s="12"/>
      <c r="B181" s="14"/>
    </row>
    <row r="182" spans="1:2" x14ac:dyDescent="0.25">
      <c r="A182" s="12"/>
      <c r="B182" s="14"/>
    </row>
    <row r="183" spans="1:2" x14ac:dyDescent="0.25">
      <c r="A183" s="12"/>
      <c r="B183" s="14"/>
    </row>
    <row r="184" spans="1:2" x14ac:dyDescent="0.25">
      <c r="A184" s="12"/>
      <c r="B184" s="14"/>
    </row>
    <row r="185" spans="1:2" x14ac:dyDescent="0.25">
      <c r="A185" s="12"/>
      <c r="B185" s="14"/>
    </row>
    <row r="186" spans="1:2" x14ac:dyDescent="0.25">
      <c r="A186" s="12"/>
      <c r="B186" s="14"/>
    </row>
    <row r="187" spans="1:2" x14ac:dyDescent="0.25">
      <c r="A187" s="12"/>
      <c r="B187" s="14"/>
    </row>
    <row r="188" spans="1:2" x14ac:dyDescent="0.25">
      <c r="A188" s="12"/>
      <c r="B188" s="14"/>
    </row>
    <row r="189" spans="1:2" x14ac:dyDescent="0.25">
      <c r="A189" s="12"/>
      <c r="B189" s="14"/>
    </row>
    <row r="190" spans="1:2" x14ac:dyDescent="0.25">
      <c r="A190" s="12"/>
      <c r="B190" s="14"/>
    </row>
    <row r="191" spans="1:2" x14ac:dyDescent="0.25">
      <c r="A191" s="12"/>
      <c r="B191" s="14"/>
    </row>
    <row r="192" spans="1:2" x14ac:dyDescent="0.25">
      <c r="A192" s="12"/>
      <c r="B192" s="14"/>
    </row>
    <row r="193" spans="1:2" x14ac:dyDescent="0.25">
      <c r="A193" s="12"/>
      <c r="B193" s="14"/>
    </row>
    <row r="194" spans="1:2" x14ac:dyDescent="0.25">
      <c r="A194" s="12"/>
      <c r="B194" s="14"/>
    </row>
    <row r="195" spans="1:2" x14ac:dyDescent="0.25">
      <c r="A195" s="12"/>
      <c r="B195" s="14"/>
    </row>
    <row r="196" spans="1:2" x14ac:dyDescent="0.25">
      <c r="A196" s="12"/>
      <c r="B196" s="14"/>
    </row>
    <row r="197" spans="1:2" x14ac:dyDescent="0.25">
      <c r="A197" s="12"/>
      <c r="B197" s="14"/>
    </row>
    <row r="198" spans="1:2" x14ac:dyDescent="0.25">
      <c r="A198" s="12"/>
      <c r="B198" s="14"/>
    </row>
    <row r="199" spans="1:2" x14ac:dyDescent="0.25">
      <c r="A199" s="12"/>
      <c r="B199" s="14"/>
    </row>
    <row r="200" spans="1:2" x14ac:dyDescent="0.25">
      <c r="A200" s="12"/>
      <c r="B200" s="14"/>
    </row>
    <row r="201" spans="1:2" x14ac:dyDescent="0.25">
      <c r="A201" s="12"/>
      <c r="B201" s="14"/>
    </row>
    <row r="202" spans="1:2" x14ac:dyDescent="0.25">
      <c r="A202" s="12"/>
      <c r="B202" s="14"/>
    </row>
    <row r="203" spans="1:2" x14ac:dyDescent="0.25">
      <c r="A203" s="12"/>
      <c r="B203" s="14"/>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FSM</vt:lpstr>
      <vt:lpstr>DCF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Decimes</dc:creator>
  <cp:lastModifiedBy>Laurin M</cp:lastModifiedBy>
  <dcterms:created xsi:type="dcterms:W3CDTF">2026-08-03T15:00:33Z</dcterms:created>
  <dcterms:modified xsi:type="dcterms:W3CDTF">2026-08-23T10:27:09Z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5f591a-3248-43e9-9b70-1ad50135772d_Enabled">
    <vt:lpwstr>true</vt:lpwstr>
  </property>
  <property fmtid="{D5CDD505-2E9C-101B-9397-08002B2CF9AE}" pid="3" name="MSIP_Label_ce5f591a-3248-43e9-9b70-1ad50135772d_SetDate">
    <vt:lpwstr>2026-08-03T15:29:35Z</vt:lpwstr>
  </property>
  <property fmtid="{D5CDD505-2E9C-101B-9397-08002B2CF9AE}" pid="4" name="MSIP_Label_ce5f591a-3248-43e9-9b70-1ad50135772d_Method">
    <vt:lpwstr>Privileged</vt:lpwstr>
  </property>
  <property fmtid="{D5CDD505-2E9C-101B-9397-08002B2CF9AE}" pid="5" name="MSIP_Label_ce5f591a-3248-43e9-9b70-1ad50135772d_Name">
    <vt:lpwstr>ce5f591a-3248-43e9-9b70-1ad50135772d</vt:lpwstr>
  </property>
  <property fmtid="{D5CDD505-2E9C-101B-9397-08002B2CF9AE}" pid="6" name="MSIP_Label_ce5f591a-3248-43e9-9b70-1ad50135772d_SiteId">
    <vt:lpwstr>6e06e42d-6925-47c6-b9e7-9581c7ca302a</vt:lpwstr>
  </property>
  <property fmtid="{D5CDD505-2E9C-101B-9397-08002B2CF9AE}" pid="7" name="MSIP_Label_ce5f591a-3248-43e9-9b70-1ad50135772d_ActionId">
    <vt:lpwstr>52f9bb08-f522-4131-ba2b-7be0b8a64218</vt:lpwstr>
  </property>
  <property fmtid="{D5CDD505-2E9C-101B-9397-08002B2CF9AE}" pid="8" name="MSIP_Label_ce5f591a-3248-43e9-9b70-1ad50135772d_ContentBits">
    <vt:lpwstr>0</vt:lpwstr>
  </property>
  <property fmtid="{D5CDD505-2E9C-101B-9397-08002B2CF9AE}" pid="9" name="MSIP_Label_ce5f591a-3248-43e9-9b70-1ad50135772d_Tag">
    <vt:lpwstr>10, 0, 1, 1</vt:lpwstr>
  </property>
</Properties>
</file>